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F:\Referat7C-3\Otto\AK ÖPV\Fortsetzung BV 2026\"/>
    </mc:Choice>
  </mc:AlternateContent>
  <xr:revisionPtr revIDLastSave="0" documentId="13_ncr:1_{62CE852A-FD50-4AAC-ABD6-4952BF33F536}" xr6:coauthVersionLast="47" xr6:coauthVersionMax="47" xr10:uidLastSave="{00000000-0000-0000-0000-000000000000}"/>
  <bookViews>
    <workbookView xWindow="-120" yWindow="-120" windowWidth="38640" windowHeight="21120" tabRatio="711" activeTab="5" xr2:uid="{00000000-000D-0000-FFFF-FFFF00000000}"/>
  </bookViews>
  <sheets>
    <sheet name="Hinweise" sheetId="7" r:id="rId1"/>
    <sheet name="1_Stammdaten" sheetId="1" r:id="rId2"/>
    <sheet name="2_Verkehrsdienstleistungen IST" sheetId="3" r:id="rId3"/>
    <sheet name="3_Verkehrsdienstleistungen PLAN" sheetId="16" r:id="rId4"/>
    <sheet name="4_Kauf,Anmietung,Leasing IST" sheetId="17" r:id="rId5"/>
    <sheet name="5_Kauf,Anmietung,Leasing PLAN" sheetId="18" r:id="rId6"/>
    <sheet name="Abschlusseite" sheetId="10" r:id="rId7"/>
    <sheet name="Zusammenfassung" sheetId="12" r:id="rId8"/>
    <sheet name="Drop Down Auswahlfelder" sheetId="8" state="hidden" r:id="rId9"/>
  </sheets>
  <definedNames>
    <definedName name="_xlnm.Print_Area" localSheetId="1">'1_Stammdaten'!$A$1:$B$18</definedName>
    <definedName name="_xlnm.Print_Area" localSheetId="2">'2_Verkehrsdienstleistungen IST'!$A$1:$F$24</definedName>
    <definedName name="_xlnm.Print_Area" localSheetId="3">'3_Verkehrsdienstleistungen PLAN'!$A$1:$F$24</definedName>
    <definedName name="_xlnm.Print_Area" localSheetId="4">'4_Kauf,Anmietung,Leasing IST'!$A$1:$F$24</definedName>
    <definedName name="_xlnm.Print_Area" localSheetId="5">'5_Kauf,Anmietung,Leasing PLAN'!$A$1:$F$24</definedName>
    <definedName name="_xlnm.Print_Area" localSheetId="6">Abschlusseite!$A$1:$A$7</definedName>
    <definedName name="_xlnm.Print_Area" localSheetId="0">Hinweise!$A$1:$D$42</definedName>
    <definedName name="_xlnm.Print_Area" localSheetId="7">Zusammenfassung!$A$1:$D$35</definedName>
  </definedNames>
  <calcPr calcId="191029"/>
  <customWorkbookViews>
    <customWorkbookView name="Zielbauer, Stefan (StMB) - Persönliche Ansicht" guid="{BFA9ECEE-9529-4D95-B939-3DA35CE85E3C}" mergeInterval="0" personalView="1" maximized="1" xWindow="-9" yWindow="-9" windowWidth="1938" windowHeight="1048" tabRatio="711" activeSheetId="7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" i="18" l="1"/>
  <c r="A9" i="16"/>
  <c r="B9" i="3"/>
  <c r="G14" i="18"/>
  <c r="H14" i="18"/>
  <c r="G15" i="18"/>
  <c r="H15" i="18"/>
  <c r="G16" i="18"/>
  <c r="H16" i="18"/>
  <c r="G17" i="18"/>
  <c r="H17" i="18"/>
  <c r="G18" i="18"/>
  <c r="H18" i="18"/>
  <c r="G19" i="18"/>
  <c r="H19" i="18"/>
  <c r="G20" i="18"/>
  <c r="H20" i="18"/>
  <c r="G21" i="18"/>
  <c r="H21" i="18"/>
  <c r="G22" i="18"/>
  <c r="H22" i="18"/>
  <c r="G23" i="18"/>
  <c r="H23" i="18"/>
  <c r="H23" i="17"/>
  <c r="G23" i="17"/>
  <c r="H22" i="17"/>
  <c r="G22" i="17"/>
  <c r="H21" i="17"/>
  <c r="G21" i="17"/>
  <c r="H20" i="17"/>
  <c r="G20" i="17"/>
  <c r="H19" i="17"/>
  <c r="G19" i="17"/>
  <c r="H18" i="17"/>
  <c r="G18" i="17"/>
  <c r="H17" i="17"/>
  <c r="G17" i="17"/>
  <c r="H16" i="17"/>
  <c r="G16" i="17"/>
  <c r="H15" i="17"/>
  <c r="G15" i="17"/>
  <c r="H14" i="17"/>
  <c r="G14" i="17"/>
  <c r="H23" i="16"/>
  <c r="G23" i="16"/>
  <c r="H22" i="16"/>
  <c r="G22" i="16"/>
  <c r="H21" i="16"/>
  <c r="G21" i="16"/>
  <c r="H20" i="16"/>
  <c r="G20" i="16"/>
  <c r="H19" i="16"/>
  <c r="G19" i="16"/>
  <c r="H18" i="16"/>
  <c r="G18" i="16"/>
  <c r="H17" i="16"/>
  <c r="G17" i="16"/>
  <c r="H16" i="16"/>
  <c r="G16" i="16"/>
  <c r="H15" i="16"/>
  <c r="G15" i="16"/>
  <c r="H14" i="16"/>
  <c r="G14" i="16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C24" i="18" l="1"/>
  <c r="C24" i="17"/>
  <c r="B9" i="17"/>
  <c r="C24" i="16"/>
  <c r="C24" i="3"/>
  <c r="C15" i="12" s="1"/>
  <c r="D24" i="17" l="1"/>
  <c r="C18" i="12"/>
  <c r="C21" i="12" s="1"/>
  <c r="D24" i="18"/>
  <c r="D25" i="18" s="1"/>
  <c r="C30" i="12"/>
  <c r="D24" i="16"/>
  <c r="C27" i="12"/>
  <c r="B11" i="12"/>
  <c r="B4" i="12"/>
  <c r="B5" i="12"/>
  <c r="B7" i="12"/>
  <c r="B8" i="12"/>
  <c r="B9" i="12"/>
  <c r="B3" i="12"/>
  <c r="C19" i="12" l="1"/>
  <c r="D19" i="12" s="1"/>
  <c r="E24" i="17"/>
  <c r="D25" i="17"/>
  <c r="E24" i="18"/>
  <c r="C31" i="12"/>
  <c r="D31" i="12" s="1"/>
  <c r="E24" i="16"/>
  <c r="E25" i="16" s="1"/>
  <c r="C28" i="12"/>
  <c r="D28" i="12" s="1"/>
  <c r="D25" i="16"/>
  <c r="C33" i="12"/>
  <c r="C20" i="12" l="1"/>
  <c r="D20" i="12" s="1"/>
  <c r="E25" i="17"/>
  <c r="F24" i="17" s="1"/>
  <c r="C32" i="12"/>
  <c r="D32" i="12" s="1"/>
  <c r="E25" i="18"/>
  <c r="F24" i="18" s="1"/>
  <c r="C29" i="12"/>
  <c r="F24" i="16"/>
  <c r="C34" i="12"/>
  <c r="D34" i="12" s="1"/>
  <c r="D29" i="12" l="1"/>
  <c r="C35" i="12"/>
  <c r="D35" i="12" s="1"/>
  <c r="D24" i="3"/>
  <c r="E24" i="3" s="1"/>
  <c r="E25" i="3" l="1"/>
  <c r="C16" i="12"/>
  <c r="D25" i="3"/>
  <c r="F24" i="3" l="1"/>
  <c r="C17" i="12"/>
  <c r="D17" i="12" s="1"/>
  <c r="D16" i="12"/>
  <c r="C22" i="12"/>
  <c r="D22" i="12" s="1"/>
  <c r="C23" i="12" l="1"/>
  <c r="D23" i="12" s="1"/>
</calcChain>
</file>

<file path=xl/sharedStrings.xml><?xml version="1.0" encoding="utf-8"?>
<sst xmlns="http://schemas.openxmlformats.org/spreadsheetml/2006/main" count="219" uniqueCount="120">
  <si>
    <t>davon emissionsfreie Fahrzeuge</t>
  </si>
  <si>
    <t>Anzahl der Fahrzeuge</t>
  </si>
  <si>
    <t>01.07.25 bis 31.12.25</t>
  </si>
  <si>
    <t>Ansprechpartner</t>
  </si>
  <si>
    <t>Planzeitraum</t>
  </si>
  <si>
    <t>-</t>
  </si>
  <si>
    <t xml:space="preserve">&gt; 60112000-6 Öffentlicher Verkehr (Straße)
</t>
  </si>
  <si>
    <t>&gt; 60130000-8 Personenbeförderung (Straße)</t>
  </si>
  <si>
    <t xml:space="preserve">&gt; 60140000-1 Bedarfspersonenbeförderung
</t>
  </si>
  <si>
    <t xml:space="preserve">&gt; deren geschätzter Jahresdurchschnittswert 1.000.000 Euro oder </t>
  </si>
  <si>
    <t xml:space="preserve">   deren jährliche öffentliche Personenverkehrsleistung 300.000 Kilo-</t>
  </si>
  <si>
    <t xml:space="preserve">   meter nicht übersteigt oder</t>
  </si>
  <si>
    <t xml:space="preserve">   deren jährliche öffentliche Personenverkehrsleistung 600.000 Kilo-</t>
  </si>
  <si>
    <t>Gesamtanzahl Fahrzeuge</t>
  </si>
  <si>
    <t>davon saubere Fahrzeuge (inkl. emissionsfreie Fahrzeuge)</t>
  </si>
  <si>
    <t>Fahrzeugklasse M3 (nur Klassen I und A)</t>
  </si>
  <si>
    <t>Der Fragebogen besteht aus 5 Teilen:</t>
  </si>
  <si>
    <r>
      <t xml:space="preserve">Ebenfalls zu berücksichtigen sind dabei Verträge über den </t>
    </r>
    <r>
      <rPr>
        <b/>
        <sz val="11"/>
        <color theme="1"/>
        <rFont val="Arial"/>
        <family val="2"/>
        <scheme val="minor"/>
      </rPr>
      <t xml:space="preserve">Kauf, das Leasing </t>
    </r>
  </si>
  <si>
    <r>
      <t xml:space="preserve">Zu berücksichtigen sind ferner </t>
    </r>
    <r>
      <rPr>
        <b/>
        <sz val="11"/>
        <color theme="1"/>
        <rFont val="Arial"/>
        <family val="2"/>
        <scheme val="minor"/>
      </rPr>
      <t>Dienstleistungsaufträge über Ver-</t>
    </r>
  </si>
  <si>
    <t>mit Busverkehr im Sinne der Verordnung  (EG) Nr. 1370/2007.</t>
  </si>
  <si>
    <t>2. Angabe der IST Daten zu vergebenen Verkehrsleistungen</t>
  </si>
  <si>
    <t>3. Angabe der PLAN Daten zu geplanten Verkehrsleistungen</t>
  </si>
  <si>
    <t>4. Angaben der IST Daten zu Kauf, Leasing, oder Anmietung von Fahrzeugen</t>
  </si>
  <si>
    <t>5. Angaben der PLAN Daten zu Kauf, Leasing oder Anmietung von Fahrzeugen</t>
  </si>
  <si>
    <t>Name des Aufgabenträgers</t>
  </si>
  <si>
    <t>Straße, Hausnummer</t>
  </si>
  <si>
    <t>Postleitzahl, Ort</t>
  </si>
  <si>
    <t>Name, Vorname</t>
  </si>
  <si>
    <t>E-Mail-Adresse</t>
  </si>
  <si>
    <t>Telefon</t>
  </si>
  <si>
    <t>01.01.26 bis 30.06.26</t>
  </si>
  <si>
    <t>01.07.26 bis 31.12.26</t>
  </si>
  <si>
    <t>01.01.27 bis 30.06.27</t>
  </si>
  <si>
    <t>01.07.27 bis 31.12.27</t>
  </si>
  <si>
    <t>01.01.28 bis 30.06.28</t>
  </si>
  <si>
    <t>01.07.28 bis 31.12.28</t>
  </si>
  <si>
    <t>01.01.29 bis 30.06.29</t>
  </si>
  <si>
    <t>01.07.29 bis 31.12.29</t>
  </si>
  <si>
    <t>01.01.30 bis 30.06.30</t>
  </si>
  <si>
    <t>01.07.30 bis 31.12.30</t>
  </si>
  <si>
    <t>Bitte auswählen!</t>
  </si>
  <si>
    <t>Bitte befüllen Sie jeweils nur die blau markierten Felder.</t>
  </si>
  <si>
    <t>Teil 1:</t>
  </si>
  <si>
    <t>Teil 2:</t>
  </si>
  <si>
    <t>IST-Daten zu</t>
  </si>
  <si>
    <t>&gt; Vergaben von öffentlichen Dienstleistungsaufträgen mit Busverkehr gem. Verordnung (EG) 1370/2007</t>
  </si>
  <si>
    <t>PLAN-Daten zu</t>
  </si>
  <si>
    <t>Bitte hier auswählen</t>
  </si>
  <si>
    <t>Vielen Dank!</t>
  </si>
  <si>
    <t>Vielen Dank, die Eingabe ist nun abgeschlossen.</t>
  </si>
  <si>
    <r>
      <t>Bitte speichern Sie die Datei anschließend ab und übermitteln Sie diese an ...</t>
    </r>
    <r>
      <rPr>
        <sz val="11"/>
        <color rgb="FFFF0000"/>
        <rFont val="Arial"/>
        <family val="2"/>
        <scheme val="minor"/>
      </rPr>
      <t>(individuell)</t>
    </r>
  </si>
  <si>
    <t>Fahrzeuge, mit denen die Verkehrsdienstleistungen erbracht werden</t>
  </si>
  <si>
    <t>&gt; deren geschätzter Jahresdurchschnittswert 2.000.000 Euro oder</t>
  </si>
  <si>
    <t>Stichtag</t>
  </si>
  <si>
    <t xml:space="preserve">&gt; Dienstleistungsaufträge über Verkehrsdienste mit den CPV Referenznummern 60112000-6, 60130000-8, 60140000-1 </t>
  </si>
  <si>
    <t>Hinweise zur Befüllung des Abfrageformulars im Rahmen der Branchenvereinbarung</t>
  </si>
  <si>
    <t>Dieses Formular dient der Abfrage im Rahmen der abgeschlossenen Branchenvereinbarung</t>
  </si>
  <si>
    <t>Nähere Hinweise bzw. Erläuterungen sind der Branchenvereinbarung selbst zu entnehmen.</t>
  </si>
  <si>
    <t>zur Umsetzung des Saubere-Fahrzeug-Beschaffungs-Gesetzes im Busbereich.</t>
  </si>
  <si>
    <t xml:space="preserve">   an Auftragnehmer vergeben werden, die nicht mehr als 23 Straßenfahrzeuge betreiben.</t>
  </si>
  <si>
    <t xml:space="preserve">   meter nicht übersteigt, sofern die öffentlichen Dienstleistungsaufträge </t>
  </si>
  <si>
    <t>durchgeführt werden muss.</t>
  </si>
  <si>
    <r>
      <t xml:space="preserve">Zu berücksichtigen sind Vergaben von </t>
    </r>
    <r>
      <rPr>
        <b/>
        <sz val="11"/>
        <color theme="1"/>
        <rFont val="Arial"/>
        <family val="2"/>
        <scheme val="minor"/>
      </rPr>
      <t xml:space="preserve">öffentlichen Dienstleistungsaufträgen </t>
    </r>
  </si>
  <si>
    <t>Ausgenommen sind Dienstleistungsaufträge,</t>
  </si>
  <si>
    <t>ein Vergabeverfahren nach der Vergabeverordnung oder Sektorenverordnung</t>
  </si>
  <si>
    <t>Zusammenfassung der Seiten 1 bis 5</t>
  </si>
  <si>
    <t xml:space="preserve">Prozentualer Anteil </t>
  </si>
  <si>
    <t>Fahrzeugklasse M3 (nur Klassen I und A), mit denen die Verkehrsdienstleistungen erbracht werden</t>
  </si>
  <si>
    <t>Fahrzeugklasse M3 (nur Klassen I und A) 
(Kauf, Leasing, Anmietung)</t>
  </si>
  <si>
    <t>Summe IST-Daten</t>
  </si>
  <si>
    <t>IST-Daten</t>
  </si>
  <si>
    <t>PLAN-Daten</t>
  </si>
  <si>
    <t>Fahrzeugklasse M3 (nur Klassen I und A), mit denen die Verkehrsdienstleistungen erbracht werden sollen</t>
  </si>
  <si>
    <t>Fahrzeugklasse M3 (nur Klassen I und A)
(Kauf, Leasing, Anmietung)</t>
  </si>
  <si>
    <t>SUMME PLAN-Daten</t>
  </si>
  <si>
    <t>oder die Anmietung eigener Fahrzeuge der Klasse M3 (I und A), sofern</t>
  </si>
  <si>
    <t>Angaben zur meldenden Stelle, Ansprechpartner, Berichtszeitraum</t>
  </si>
  <si>
    <t xml:space="preserve">kehrsdienste, z.B. im freigestellten Schülervekrehr sofern sie unter folgende </t>
  </si>
  <si>
    <t>CPV-Referenznummer fallen</t>
  </si>
  <si>
    <t>Bitte überprüfen Sie Ihre Angaben nochmals auf Vollständigkeit.</t>
  </si>
  <si>
    <t>Alle Angaben werden auf der nachfolgenden Seite zusammengefasst dargestellt.</t>
  </si>
  <si>
    <t>Für Rückfragen steht Ihnen ….. zur Verfügung</t>
  </si>
  <si>
    <t>davon saubere Fahrzeuge (inkl. Emissionsfreie Fahrzeuge)</t>
  </si>
  <si>
    <t>01.01.2026-30.06.2026</t>
  </si>
  <si>
    <t>01.07.2026-31.12.2026</t>
  </si>
  <si>
    <t>01.01.2027-30.06.2027</t>
  </si>
  <si>
    <t>01.07.2027-31.12.2027</t>
  </si>
  <si>
    <t>01.01.2028-30.06.2028</t>
  </si>
  <si>
    <t>01.07.2028-31.12.2028</t>
  </si>
  <si>
    <t>01.01.2029-30.06.2029</t>
  </si>
  <si>
    <t>01.07.2029-31.12.2029</t>
  </si>
  <si>
    <t>01.01.2030-30.06.2030</t>
  </si>
  <si>
    <t>01.07.2030-31.12.2030</t>
  </si>
  <si>
    <t>Summe Ist-Daten</t>
  </si>
  <si>
    <t>Anzahl der Fahrzeuge gesamt</t>
  </si>
  <si>
    <t>Das Formular ist sowohl durch Aufgabenträger als auch durch Verkehrsunternehmen zu verwenden.</t>
  </si>
  <si>
    <t>1. Angaben zum Auftraggeber, Ansprechpartner, Berichtszeitraum</t>
  </si>
  <si>
    <t xml:space="preserve">Realisierte geplante Vergaben sind im Laufe der kontinuierlichen Datenmeldung </t>
  </si>
  <si>
    <t>aus dem Bereich der PLAN in die IST Daten zu überführen.</t>
  </si>
  <si>
    <t>Name des meldenden Auftraggebers</t>
  </si>
  <si>
    <t>(procedure-ID)</t>
  </si>
  <si>
    <t>TED-IDs</t>
  </si>
  <si>
    <t>01.01.2026 bis</t>
  </si>
  <si>
    <t>Prozentuale Anteile sauberer und emissionsfreier Fahrzeuge</t>
  </si>
  <si>
    <t>&gt; Es sind jeweils die relevanten Daten bis zum Ende des 2. Referenzzeitraums einzutragen, soweit bekannt.</t>
  </si>
  <si>
    <r>
      <t xml:space="preserve">(procedure-ID)
</t>
    </r>
    <r>
      <rPr>
        <sz val="10"/>
        <color rgb="FF000000"/>
        <rFont val="Arial"/>
        <family val="2"/>
        <scheme val="major"/>
      </rPr>
      <t>sofern das Vergabeverfahren bereits eröffnet wurde</t>
    </r>
  </si>
  <si>
    <t>&gt; Da Verkehrsleistungen üblicherweise in Kilometern ausgeschrieben werden, muss hierfür eine Umschlüsselung in Fahrzeuge erfolgen</t>
  </si>
  <si>
    <t>&gt; Nur soweit ein Vergabeverfahren nach der Vergabeverordnung oder Sektorenverordnung durchgeführt werden musste</t>
  </si>
  <si>
    <t>&gt; Vertragsabschlüssen im Berichtszeitraum die zu Kauf, Leasing oder Anmietung eigener Fahrzeuge der Klasse M3 (I und A) geführt haben</t>
  </si>
  <si>
    <t>Beschaffte Fahrzeuge
(Kauf, Leasing, Anmietung)</t>
  </si>
  <si>
    <t>Geplante Beschaffungen
(Kauf, Leasing, Anmietung)</t>
  </si>
  <si>
    <t xml:space="preserve"> bis 31.12.2030</t>
  </si>
  <si>
    <t>bis 31.12.2030</t>
  </si>
  <si>
    <t xml:space="preserve">  &gt; Die gemeldeten IST-Daten müssen mit den Angaben im TED übereinstimmen</t>
  </si>
  <si>
    <t>&gt; Es sind jeweils die relevanten Daten im ausgewählten Zeitraum (Zeile 14 bis 23) einzutragen</t>
  </si>
  <si>
    <t>&gt; Nach Abschluss einer geplanten Vergabe von Dienstleistugsaufträgen sind die im jeweiligen Referenzzeitraum (Zeile 15 bis 23) gemeldeten Daten unter Angabe</t>
  </si>
  <si>
    <t xml:space="preserve">       der TED-ID ins Tabellenblatt 2 Verkehrsdienstleistungen IST zu überführen.</t>
  </si>
  <si>
    <t xml:space="preserve">&gt; Nach Abschluss einer geplanten Vergabe sind die im jeweiligen Referenzzeitraum (Zeile 15 bis 23) gemeldeten Daten unter Angabe der TED-ID ins </t>
  </si>
  <si>
    <t xml:space="preserve">      Tabellenblatt 4 Kauf, Anmietung, Leasing IST zu überführen.</t>
  </si>
  <si>
    <t>&gt; Vertragsabschlüssen im Referenzzeitraum die zu Kauf, Leasing oder Anmietung eigener Fahrzeuge der Klasse M3 (I und A) führen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</si>
</sst>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000000"/>
      <name val="Arial"/>
      <family val="2"/>
      <scheme val="major"/>
    </font>
    <font>
      <b/>
      <u/>
      <sz val="12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sz val="11"/>
      <color rgb="FF000000"/>
      <name val="Arial"/>
      <family val="2"/>
      <scheme val="major"/>
    </font>
    <font>
      <b/>
      <sz val="10"/>
      <color rgb="FF000000"/>
      <name val="Arial"/>
      <family val="2"/>
      <scheme val="major"/>
    </font>
    <font>
      <sz val="10"/>
      <color rgb="FF000000"/>
      <name val="Arial"/>
      <family val="2"/>
      <scheme val="major"/>
    </font>
    <font>
      <i/>
      <sz val="10"/>
      <color rgb="FF000000"/>
      <name val="Arial"/>
      <family val="2"/>
      <scheme val="major"/>
    </font>
    <font>
      <b/>
      <sz val="11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i/>
      <sz val="10"/>
      <color rgb="FF000000"/>
      <name val="Arial"/>
      <family val="2"/>
      <scheme val="major"/>
    </font>
    <font>
      <b/>
      <sz val="11"/>
      <color rgb="FF3F3F3F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name val="Arial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9" fontId="19" fillId="0" borderId="0" applyFont="0" applyFill="0" applyBorder="0" applyAlignment="0" applyProtection="0"/>
    <xf numFmtId="0" fontId="21" fillId="6" borderId="18" applyNumberFormat="0" applyAlignment="0" applyProtection="0"/>
  </cellStyleXfs>
  <cellXfs count="142">
    <xf numFmtId="0" fontId="0" fillId="0" borderId="0" xfId="0"/>
    <xf numFmtId="14" fontId="0" fillId="0" borderId="0" xfId="0" applyNumberFormat="1"/>
    <xf numFmtId="0" fontId="0" fillId="2" borderId="0" xfId="0" applyFill="1"/>
    <xf numFmtId="0" fontId="7" fillId="0" borderId="0" xfId="0" applyFont="1"/>
    <xf numFmtId="0" fontId="6" fillId="2" borderId="0" xfId="0" applyFont="1" applyFill="1"/>
    <xf numFmtId="0" fontId="5" fillId="2" borderId="0" xfId="0" applyFont="1" applyFill="1"/>
    <xf numFmtId="0" fontId="6" fillId="0" borderId="0" xfId="0" applyFont="1"/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 indent="1"/>
    </xf>
    <xf numFmtId="0" fontId="0" fillId="2" borderId="0" xfId="0" quotePrefix="1" applyFill="1" applyAlignment="1">
      <alignment horizontal="left" indent="1"/>
    </xf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2" borderId="0" xfId="0" quotePrefix="1" applyFill="1"/>
    <xf numFmtId="0" fontId="8" fillId="2" borderId="0" xfId="0" applyFont="1" applyFill="1"/>
    <xf numFmtId="1" fontId="4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4" borderId="0" xfId="0" quotePrefix="1" applyFill="1" applyAlignment="1">
      <alignment horizontal="center"/>
    </xf>
    <xf numFmtId="14" fontId="4" fillId="3" borderId="3" xfId="1" applyNumberFormat="1" applyFont="1" applyFill="1" applyBorder="1" applyAlignment="1" applyProtection="1">
      <alignment horizontal="center" vertical="center" wrapText="1"/>
      <protection locked="0"/>
    </xf>
    <xf numFmtId="14" fontId="9" fillId="2" borderId="9" xfId="1" applyNumberFormat="1" applyFont="1" applyFill="1" applyBorder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9" fillId="2" borderId="0" xfId="1" applyFont="1" applyFill="1" applyAlignment="1">
      <alignment horizontal="left" vertical="top" indent="1"/>
    </xf>
    <xf numFmtId="0" fontId="13" fillId="2" borderId="0" xfId="1" applyFont="1" applyFill="1" applyAlignment="1">
      <alignment vertical="top"/>
    </xf>
    <xf numFmtId="0" fontId="13" fillId="2" borderId="0" xfId="1" applyFont="1" applyFill="1" applyAlignment="1">
      <alignment horizontal="left" vertical="top"/>
    </xf>
    <xf numFmtId="0" fontId="13" fillId="2" borderId="4" xfId="1" applyFont="1" applyFill="1" applyBorder="1" applyAlignment="1">
      <alignment horizontal="left" vertical="top"/>
    </xf>
    <xf numFmtId="1" fontId="16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0" xfId="1" applyFont="1" applyFill="1" applyAlignment="1">
      <alignment horizontal="left" vertical="top" wrapText="1"/>
    </xf>
    <xf numFmtId="0" fontId="9" fillId="2" borderId="8" xfId="1" applyFont="1" applyFill="1" applyBorder="1" applyAlignment="1">
      <alignment horizontal="right" vertical="center" wrapText="1"/>
    </xf>
    <xf numFmtId="0" fontId="17" fillId="0" borderId="0" xfId="0" applyFont="1" applyAlignment="1">
      <alignment vertical="top" wrapText="1"/>
    </xf>
    <xf numFmtId="10" fontId="0" fillId="5" borderId="5" xfId="2" applyNumberFormat="1" applyFont="1" applyFill="1" applyBorder="1" applyProtection="1"/>
    <xf numFmtId="10" fontId="0" fillId="5" borderId="6" xfId="2" applyNumberFormat="1" applyFont="1" applyFill="1" applyBorder="1" applyProtection="1"/>
    <xf numFmtId="10" fontId="0" fillId="5" borderId="7" xfId="2" applyNumberFormat="1" applyFont="1" applyFill="1" applyBorder="1" applyProtection="1"/>
    <xf numFmtId="0" fontId="1" fillId="2" borderId="0" xfId="0" applyFont="1" applyFill="1"/>
    <xf numFmtId="0" fontId="14" fillId="2" borderId="5" xfId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" fontId="1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2" borderId="0" xfId="1" applyFont="1" applyFill="1" applyAlignment="1">
      <alignment horizontal="center" vertical="center" wrapText="1"/>
    </xf>
    <xf numFmtId="1" fontId="16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1" fontId="17" fillId="0" borderId="0" xfId="0" applyNumberFormat="1" applyFont="1" applyAlignment="1">
      <alignment vertical="top" wrapText="1"/>
    </xf>
    <xf numFmtId="0" fontId="14" fillId="2" borderId="7" xfId="1" applyFont="1" applyFill="1" applyBorder="1" applyAlignment="1">
      <alignment horizontal="center" vertical="top" wrapText="1"/>
    </xf>
    <xf numFmtId="0" fontId="14" fillId="2" borderId="17" xfId="1" applyFont="1" applyFill="1" applyBorder="1" applyAlignment="1">
      <alignment horizontal="center" vertical="center" wrapText="1"/>
    </xf>
    <xf numFmtId="0" fontId="22" fillId="2" borderId="0" xfId="1" applyFont="1" applyFill="1" applyAlignment="1">
      <alignment horizontal="left" vertical="top" indent="1"/>
    </xf>
    <xf numFmtId="14" fontId="9" fillId="2" borderId="8" xfId="1" applyNumberFormat="1" applyFont="1" applyFill="1" applyBorder="1" applyAlignment="1">
      <alignment horizontal="right" vertical="center" wrapText="1"/>
    </xf>
    <xf numFmtId="0" fontId="2" fillId="2" borderId="0" xfId="0" applyFont="1" applyFill="1"/>
    <xf numFmtId="0" fontId="9" fillId="2" borderId="0" xfId="1" applyFont="1" applyFill="1" applyAlignment="1">
      <alignment horizontal="left" vertical="top" wrapText="1"/>
    </xf>
    <xf numFmtId="0" fontId="17" fillId="6" borderId="22" xfId="3" applyFont="1" applyBorder="1" applyAlignment="1">
      <alignment horizontal="center" vertical="center"/>
    </xf>
    <xf numFmtId="0" fontId="17" fillId="6" borderId="23" xfId="3" applyFont="1" applyBorder="1" applyAlignment="1">
      <alignment horizontal="center" vertical="center"/>
    </xf>
    <xf numFmtId="0" fontId="14" fillId="2" borderId="4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15" fillId="2" borderId="5" xfId="1" applyFont="1" applyFill="1" applyBorder="1" applyAlignment="1">
      <alignment horizontal="center" vertical="center" wrapText="1"/>
    </xf>
    <xf numFmtId="0" fontId="15" fillId="2" borderId="6" xfId="1" applyFont="1" applyFill="1" applyBorder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14" fillId="2" borderId="20" xfId="1" applyFont="1" applyFill="1" applyBorder="1" applyAlignment="1">
      <alignment horizontal="center" vertical="center" wrapText="1"/>
    </xf>
    <xf numFmtId="0" fontId="14" fillId="2" borderId="21" xfId="1" applyFont="1" applyFill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" fontId="20" fillId="2" borderId="19" xfId="1" applyNumberFormat="1" applyFont="1" applyFill="1" applyBorder="1" applyAlignment="1" applyProtection="1">
      <alignment horizontal="center" vertical="center" wrapText="1"/>
    </xf>
    <xf numFmtId="1" fontId="20" fillId="2" borderId="4" xfId="1" applyNumberFormat="1" applyFont="1" applyFill="1" applyBorder="1" applyAlignment="1" applyProtection="1">
      <alignment horizontal="center" vertical="center" wrapText="1"/>
    </xf>
    <xf numFmtId="9" fontId="20" fillId="2" borderId="4" xfId="2" applyFont="1" applyFill="1" applyBorder="1" applyAlignment="1" applyProtection="1">
      <alignment horizontal="center" vertical="center" wrapText="1"/>
    </xf>
    <xf numFmtId="0" fontId="10" fillId="2" borderId="0" xfId="0" applyFont="1" applyFill="1" applyProtection="1"/>
    <xf numFmtId="0" fontId="11" fillId="2" borderId="0" xfId="0" applyFont="1" applyFill="1" applyProtection="1"/>
    <xf numFmtId="0" fontId="0" fillId="0" borderId="0" xfId="0" applyProtection="1"/>
    <xf numFmtId="0" fontId="12" fillId="2" borderId="0" xfId="0" applyFont="1" applyFill="1" applyProtection="1"/>
    <xf numFmtId="0" fontId="9" fillId="2" borderId="0" xfId="1" applyFont="1" applyFill="1" applyAlignment="1" applyProtection="1">
      <alignment horizontal="left" vertical="top" indent="1"/>
    </xf>
    <xf numFmtId="0" fontId="13" fillId="2" borderId="0" xfId="1" applyFont="1" applyFill="1" applyAlignment="1" applyProtection="1">
      <alignment vertical="top"/>
    </xf>
    <xf numFmtId="0" fontId="13" fillId="2" borderId="0" xfId="1" applyFont="1" applyFill="1" applyAlignment="1" applyProtection="1">
      <alignment horizontal="left" vertical="top"/>
    </xf>
    <xf numFmtId="0" fontId="24" fillId="2" borderId="0" xfId="1" applyFont="1" applyFill="1" applyAlignment="1" applyProtection="1">
      <alignment horizontal="left" vertical="top" indent="1"/>
    </xf>
    <xf numFmtId="0" fontId="9" fillId="2" borderId="0" xfId="1" applyFont="1" applyFill="1" applyAlignment="1" applyProtection="1">
      <alignment horizontal="left" vertical="top" wrapText="1"/>
    </xf>
    <xf numFmtId="0" fontId="9" fillId="2" borderId="0" xfId="1" applyFont="1" applyFill="1" applyAlignment="1" applyProtection="1">
      <alignment horizontal="left" vertical="top" wrapText="1"/>
    </xf>
    <xf numFmtId="0" fontId="9" fillId="2" borderId="8" xfId="1" applyFont="1" applyFill="1" applyBorder="1" applyAlignment="1" applyProtection="1">
      <alignment horizontal="right" vertical="center" wrapText="1"/>
    </xf>
    <xf numFmtId="14" fontId="9" fillId="2" borderId="9" xfId="1" applyNumberFormat="1" applyFont="1" applyFill="1" applyBorder="1" applyAlignment="1" applyProtection="1">
      <alignment horizontal="left" vertical="center"/>
    </xf>
    <xf numFmtId="0" fontId="13" fillId="2" borderId="4" xfId="1" applyFont="1" applyFill="1" applyBorder="1" applyAlignment="1" applyProtection="1">
      <alignment horizontal="left" vertical="top"/>
    </xf>
    <xf numFmtId="0" fontId="14" fillId="2" borderId="4" xfId="1" applyFont="1" applyFill="1" applyBorder="1" applyAlignment="1" applyProtection="1">
      <alignment horizontal="center" vertical="center" wrapText="1"/>
    </xf>
    <xf numFmtId="0" fontId="14" fillId="2" borderId="5" xfId="1" applyFont="1" applyFill="1" applyBorder="1" applyAlignment="1" applyProtection="1">
      <alignment horizontal="center" vertical="center" wrapText="1"/>
    </xf>
    <xf numFmtId="0" fontId="14" fillId="2" borderId="5" xfId="1" applyFont="1" applyFill="1" applyBorder="1" applyAlignment="1" applyProtection="1">
      <alignment horizontal="center" vertical="center" wrapText="1"/>
    </xf>
    <xf numFmtId="0" fontId="14" fillId="2" borderId="6" xfId="1" applyFont="1" applyFill="1" applyBorder="1" applyAlignment="1" applyProtection="1">
      <alignment horizontal="center" vertical="center" wrapText="1"/>
    </xf>
    <xf numFmtId="0" fontId="14" fillId="2" borderId="6" xfId="1" applyFont="1" applyFill="1" applyBorder="1" applyAlignment="1" applyProtection="1">
      <alignment horizontal="center" vertical="center" wrapText="1"/>
    </xf>
    <xf numFmtId="0" fontId="14" fillId="2" borderId="7" xfId="1" applyFont="1" applyFill="1" applyBorder="1" applyAlignment="1" applyProtection="1">
      <alignment horizontal="center" vertical="center" wrapText="1"/>
    </xf>
    <xf numFmtId="0" fontId="14" fillId="2" borderId="7" xfId="1" applyFont="1" applyFill="1" applyBorder="1" applyAlignment="1" applyProtection="1">
      <alignment horizontal="center" vertical="top" wrapText="1"/>
    </xf>
    <xf numFmtId="0" fontId="15" fillId="2" borderId="5" xfId="1" applyFont="1" applyFill="1" applyBorder="1" applyAlignment="1" applyProtection="1">
      <alignment horizontal="center" vertical="center" wrapText="1"/>
    </xf>
    <xf numFmtId="0" fontId="14" fillId="2" borderId="0" xfId="1" applyFont="1" applyFill="1" applyAlignment="1" applyProtection="1">
      <alignment horizontal="center" vertical="center" wrapText="1"/>
    </xf>
    <xf numFmtId="0" fontId="15" fillId="2" borderId="6" xfId="1" applyFont="1" applyFill="1" applyBorder="1" applyAlignment="1" applyProtection="1">
      <alignment horizontal="center" vertical="center" wrapText="1"/>
    </xf>
    <xf numFmtId="0" fontId="15" fillId="2" borderId="7" xfId="1" applyFont="1" applyFill="1" applyBorder="1" applyAlignment="1" applyProtection="1">
      <alignment horizontal="center" vertical="center" wrapText="1"/>
    </xf>
    <xf numFmtId="0" fontId="14" fillId="2" borderId="17" xfId="1" applyFont="1" applyFill="1" applyBorder="1" applyAlignment="1" applyProtection="1">
      <alignment horizontal="center" vertical="center" wrapText="1"/>
    </xf>
    <xf numFmtId="0" fontId="14" fillId="2" borderId="20" xfId="1" applyFont="1" applyFill="1" applyBorder="1" applyAlignment="1" applyProtection="1">
      <alignment horizontal="center" vertical="center" wrapText="1"/>
    </xf>
    <xf numFmtId="0" fontId="14" fillId="2" borderId="21" xfId="1" applyFont="1" applyFill="1" applyBorder="1" applyAlignment="1" applyProtection="1">
      <alignment horizontal="center" vertical="center" wrapText="1"/>
    </xf>
    <xf numFmtId="0" fontId="17" fillId="6" borderId="22" xfId="3" applyFont="1" applyBorder="1" applyAlignment="1" applyProtection="1">
      <alignment horizontal="center" vertical="center"/>
    </xf>
    <xf numFmtId="0" fontId="2" fillId="0" borderId="0" xfId="0" applyFont="1" applyProtection="1"/>
    <xf numFmtId="0" fontId="14" fillId="2" borderId="8" xfId="1" applyFont="1" applyFill="1" applyBorder="1" applyAlignment="1" applyProtection="1">
      <alignment horizontal="center" vertical="center" wrapText="1"/>
    </xf>
    <xf numFmtId="0" fontId="14" fillId="2" borderId="9" xfId="1" applyFont="1" applyFill="1" applyBorder="1" applyAlignment="1" applyProtection="1">
      <alignment horizontal="center" vertical="center" wrapText="1"/>
    </xf>
    <xf numFmtId="0" fontId="17" fillId="6" borderId="23" xfId="3" applyFont="1" applyBorder="1" applyAlignment="1" applyProtection="1">
      <alignment horizontal="center" vertical="center"/>
    </xf>
    <xf numFmtId="0" fontId="17" fillId="0" borderId="0" xfId="0" applyFont="1" applyAlignment="1" applyProtection="1">
      <alignment vertical="top" wrapText="1"/>
    </xf>
    <xf numFmtId="1" fontId="17" fillId="0" borderId="0" xfId="0" applyNumberFormat="1" applyFont="1" applyAlignment="1" applyProtection="1">
      <alignment vertical="top" wrapText="1"/>
    </xf>
    <xf numFmtId="0" fontId="17" fillId="0" borderId="0" xfId="0" applyFont="1" applyAlignment="1" applyProtection="1">
      <alignment horizontal="left" vertical="top"/>
    </xf>
    <xf numFmtId="0" fontId="23" fillId="0" borderId="0" xfId="0" applyFont="1" applyAlignment="1" applyProtection="1">
      <alignment horizontal="left" vertical="top" wrapText="1"/>
    </xf>
    <xf numFmtId="0" fontId="23" fillId="0" borderId="0" xfId="0" applyFont="1" applyProtection="1"/>
    <xf numFmtId="0" fontId="17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top" wrapText="1"/>
    </xf>
    <xf numFmtId="0" fontId="0" fillId="2" borderId="0" xfId="0" applyFill="1" applyProtection="1">
      <protection locked="0"/>
    </xf>
    <xf numFmtId="0" fontId="6" fillId="5" borderId="0" xfId="0" applyFont="1" applyFill="1" applyAlignment="1" applyProtection="1">
      <alignment horizontal="center"/>
    </xf>
    <xf numFmtId="0" fontId="6" fillId="0" borderId="0" xfId="0" applyFont="1" applyProtection="1"/>
    <xf numFmtId="0" fontId="0" fillId="5" borderId="5" xfId="0" applyFill="1" applyBorder="1" applyProtection="1"/>
    <xf numFmtId="1" fontId="0" fillId="5" borderId="5" xfId="0" applyNumberFormat="1" applyFill="1" applyBorder="1" applyAlignment="1" applyProtection="1">
      <alignment horizontal="center"/>
    </xf>
    <xf numFmtId="0" fontId="0" fillId="5" borderId="6" xfId="0" applyFill="1" applyBorder="1" applyProtection="1"/>
    <xf numFmtId="1" fontId="0" fillId="5" borderId="6" xfId="0" applyNumberFormat="1" applyFill="1" applyBorder="1" applyAlignment="1" applyProtection="1">
      <alignment horizontal="center"/>
    </xf>
    <xf numFmtId="0" fontId="0" fillId="5" borderId="7" xfId="0" applyFill="1" applyBorder="1" applyProtection="1"/>
    <xf numFmtId="1" fontId="0" fillId="5" borderId="7" xfId="0" applyNumberFormat="1" applyFill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0" fontId="0" fillId="5" borderId="4" xfId="0" applyFill="1" applyBorder="1" applyProtection="1"/>
    <xf numFmtId="14" fontId="0" fillId="5" borderId="4" xfId="0" applyNumberFormat="1" applyFill="1" applyBorder="1" applyAlignment="1" applyProtection="1">
      <alignment horizontal="center"/>
    </xf>
    <xf numFmtId="0" fontId="2" fillId="5" borderId="0" xfId="0" applyFont="1" applyFill="1" applyProtection="1"/>
    <xf numFmtId="0" fontId="0" fillId="5" borderId="0" xfId="0" applyFill="1" applyProtection="1"/>
    <xf numFmtId="0" fontId="18" fillId="5" borderId="8" xfId="0" applyFont="1" applyFill="1" applyBorder="1" applyAlignment="1" applyProtection="1">
      <alignment horizontal="center"/>
    </xf>
    <xf numFmtId="0" fontId="18" fillId="5" borderId="9" xfId="0" applyFont="1" applyFill="1" applyBorder="1" applyAlignment="1" applyProtection="1">
      <alignment horizontal="center"/>
    </xf>
    <xf numFmtId="0" fontId="2" fillId="5" borderId="4" xfId="0" applyFont="1" applyFill="1" applyBorder="1" applyProtection="1"/>
    <xf numFmtId="0" fontId="15" fillId="5" borderId="2" xfId="1" applyFont="1" applyFill="1" applyBorder="1" applyAlignment="1" applyProtection="1">
      <alignment horizontal="center" vertical="center" wrapText="1"/>
    </xf>
    <xf numFmtId="0" fontId="15" fillId="5" borderId="11" xfId="1" applyFont="1" applyFill="1" applyBorder="1" applyAlignment="1" applyProtection="1">
      <alignment horizontal="left" vertical="center" wrapText="1"/>
    </xf>
    <xf numFmtId="1" fontId="0" fillId="5" borderId="5" xfId="0" applyNumberFormat="1" applyFill="1" applyBorder="1" applyProtection="1"/>
    <xf numFmtId="0" fontId="15" fillId="5" borderId="12" xfId="1" applyFont="1" applyFill="1" applyBorder="1" applyAlignment="1" applyProtection="1">
      <alignment horizontal="left" vertical="center" wrapText="1" indent="2"/>
    </xf>
    <xf numFmtId="1" fontId="0" fillId="5" borderId="6" xfId="0" applyNumberFormat="1" applyFill="1" applyBorder="1" applyProtection="1"/>
    <xf numFmtId="0" fontId="15" fillId="5" borderId="1" xfId="1" applyFont="1" applyFill="1" applyBorder="1" applyAlignment="1" applyProtection="1">
      <alignment horizontal="center" vertical="center" wrapText="1"/>
    </xf>
    <xf numFmtId="0" fontId="15" fillId="5" borderId="12" xfId="1" applyFont="1" applyFill="1" applyBorder="1" applyAlignment="1" applyProtection="1">
      <alignment horizontal="left" vertical="center" wrapText="1" indent="4"/>
    </xf>
    <xf numFmtId="1" fontId="0" fillId="5" borderId="7" xfId="0" applyNumberFormat="1" applyFill="1" applyBorder="1" applyProtection="1"/>
    <xf numFmtId="0" fontId="4" fillId="5" borderId="2" xfId="1" applyFont="1" applyFill="1" applyBorder="1" applyAlignment="1" applyProtection="1">
      <alignment horizontal="center" vertical="center" wrapText="1"/>
    </xf>
    <xf numFmtId="0" fontId="4" fillId="5" borderId="11" xfId="1" applyFont="1" applyFill="1" applyBorder="1" applyAlignment="1" applyProtection="1">
      <alignment horizontal="left" vertical="center" wrapText="1"/>
    </xf>
    <xf numFmtId="0" fontId="4" fillId="5" borderId="12" xfId="1" applyFont="1" applyFill="1" applyBorder="1" applyAlignment="1" applyProtection="1">
      <alignment horizontal="left" vertical="center" wrapText="1" indent="2"/>
    </xf>
    <xf numFmtId="0" fontId="4" fillId="5" borderId="1" xfId="1" applyFont="1" applyFill="1" applyBorder="1" applyAlignment="1" applyProtection="1">
      <alignment horizontal="center" vertical="center" wrapText="1"/>
    </xf>
    <xf numFmtId="0" fontId="4" fillId="5" borderId="12" xfId="1" applyFont="1" applyFill="1" applyBorder="1" applyAlignment="1" applyProtection="1">
      <alignment horizontal="left" vertical="center" wrapText="1" indent="4"/>
    </xf>
    <xf numFmtId="0" fontId="2" fillId="5" borderId="14" xfId="0" applyFont="1" applyFill="1" applyBorder="1" applyAlignment="1" applyProtection="1">
      <alignment horizontal="center" vertical="center"/>
    </xf>
    <xf numFmtId="0" fontId="4" fillId="5" borderId="15" xfId="1" applyFont="1" applyFill="1" applyBorder="1" applyAlignment="1" applyProtection="1">
      <alignment horizontal="left" vertical="center" wrapText="1"/>
    </xf>
    <xf numFmtId="0" fontId="2" fillId="5" borderId="16" xfId="0" applyFont="1" applyFill="1" applyBorder="1" applyAlignment="1" applyProtection="1">
      <alignment horizontal="center" vertical="center"/>
    </xf>
    <xf numFmtId="0" fontId="2" fillId="5" borderId="17" xfId="0" applyFont="1" applyFill="1" applyBorder="1" applyAlignment="1" applyProtection="1">
      <alignment horizontal="center" vertical="center"/>
    </xf>
    <xf numFmtId="0" fontId="4" fillId="5" borderId="13" xfId="1" applyFont="1" applyFill="1" applyBorder="1" applyAlignment="1" applyProtection="1">
      <alignment horizontal="left" vertical="center" wrapText="1" indent="4"/>
    </xf>
    <xf numFmtId="0" fontId="18" fillId="5" borderId="10" xfId="0" applyFont="1" applyFill="1" applyBorder="1" applyAlignment="1" applyProtection="1">
      <alignment horizontal="center"/>
    </xf>
  </cellXfs>
  <cellStyles count="4">
    <cellStyle name="Ausgabe" xfId="3" builtinId="21"/>
    <cellStyle name="Prozent" xfId="2" builtinId="5"/>
    <cellStyle name="Standard" xfId="0" builtinId="0"/>
    <cellStyle name="Standard 2" xfId="1" xr:uid="{00000000-0005-0000-0000-000002000000}"/>
  </cellStyles>
  <dxfs count="28"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usse, Daniel | VDV" id="{CFB70FD9-545E-4AF8-BCDF-E0AE8B6EC30B}" userId="S::busse@vdv.de::c758ff87-48ab-404e-810e-238b4de4fe56" providerId="AD"/>
</personList>
</file>

<file path=xl/theme/theme1.xml><?xml version="1.0" encoding="utf-8"?>
<a:theme xmlns:a="http://schemas.openxmlformats.org/drawingml/2006/main" name="StBV">
  <a:themeElements>
    <a:clrScheme name="StBV-Farbschema">
      <a:dk1>
        <a:srgbClr val="000000"/>
      </a:dk1>
      <a:lt1>
        <a:srgbClr val="FFFFFF"/>
      </a:lt1>
      <a:dk2>
        <a:srgbClr val="525252"/>
      </a:dk2>
      <a:lt2>
        <a:srgbClr val="FFDD00"/>
      </a:lt2>
      <a:accent1>
        <a:srgbClr val="143C69"/>
      </a:accent1>
      <a:accent2>
        <a:srgbClr val="2D5A96"/>
      </a:accent2>
      <a:accent3>
        <a:srgbClr val="4B96AA"/>
      </a:accent3>
      <a:accent4>
        <a:srgbClr val="7F7F7F"/>
      </a:accent4>
      <a:accent5>
        <a:srgbClr val="008DC9"/>
      </a:accent5>
      <a:accent6>
        <a:srgbClr val="E2001A"/>
      </a:accent6>
      <a:hlink>
        <a:srgbClr val="0563C1"/>
      </a:hlink>
      <a:folHlink>
        <a:srgbClr val="954F72"/>
      </a:folHlink>
    </a:clrScheme>
    <a:fontScheme name="Bl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lnDef>
  </a:objectDefaults>
  <a:extraClrSchemeLst>
    <a:extraClrScheme>
      <a:clrScheme name="Blank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CC3300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E2ADAA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3">
        <a:dk1>
          <a:srgbClr val="5F5F5F"/>
        </a:dk1>
        <a:lt1>
          <a:srgbClr val="FFFFFF"/>
        </a:lt1>
        <a:dk2>
          <a:srgbClr val="5F5F5F"/>
        </a:dk2>
        <a:lt2>
          <a:srgbClr val="B2B2B2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50505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4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81D5FF"/>
        </a:accent1>
        <a:accent2>
          <a:srgbClr val="D20028"/>
        </a:accent2>
        <a:accent3>
          <a:srgbClr val="FFFFFF"/>
        </a:accent3>
        <a:accent4>
          <a:srgbClr val="000000"/>
        </a:accent4>
        <a:accent5>
          <a:srgbClr val="C1E7FF"/>
        </a:accent5>
        <a:accent6>
          <a:srgbClr val="BE0023"/>
        </a:accent6>
        <a:hlink>
          <a:srgbClr val="3333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5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6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extLst>
    <a:ext uri="{05A4C25C-085E-4340-85A3-A5531E510DB2}">
      <thm15:themeFamily xmlns:thm15="http://schemas.microsoft.com/office/thememl/2012/main" name="StBV" id="{0EEE5449-7E9E-4E16-86DB-0782260F33BB}" vid="{50DEC249-FA98-46C4-A7B8-904206816D56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5-12-19T13:42:02.52" personId="{CFB70FD9-545E-4AF8-BCDF-E0AE8B6EC30B}" id="{9787626E-429B-4E4E-88B2-27DABBF409C5}">
    <text>Als Vorschlag:
Wörter in rot sind zu streichen. So ist es eindeutiger zu verstehen</text>
  </threadedComment>
  <threadedComment ref="A6" dT="2025-12-19T13:47:15.78" personId="{CFB70FD9-545E-4AF8-BCDF-E0AE8B6EC30B}" id="{626ADB28-BCE8-4452-BC04-CA55144FBAB7}">
    <text>Als Vorschlag: 
Zusätzlicher Hinweis, da ich von einigen Verkehrsunternehmen diesen Kommentar gehört habe und sie zunächst nicht wussten was genau zu tun ist.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4" dT="2025-12-19T13:50:48.37" personId="{CFB70FD9-545E-4AF8-BCDF-E0AE8B6EC30B}" id="{60DD0E96-12F3-4619-A35F-D9C759E3CA77}">
    <text>Diesen Bereich würde ich „ausgrauen“, da er nicht ausgefüllt werden kann, die Gestaltung des Abfrageformulars aber erhalten bleiben kann.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3" dT="2025-12-19T13:58:43.64" personId="{CFB70FD9-545E-4AF8-BCDF-E0AE8B6EC30B}" id="{F6F99BE6-F851-4CC9-8856-2110E21699C1}">
    <text>Auch hier eine kleine Anpassung zur Konkretisierung</text>
  </threadedComment>
  <threadedComment ref="A5" dT="2025-12-19T13:42:02.52" personId="{CFB70FD9-545E-4AF8-BCDF-E0AE8B6EC30B}" id="{D5F91AA4-2E89-43B8-9300-98AD925A2E67}">
    <text>Als Vorschlag:
Wörter in rot sind zu streichen. So ist es eindeutiger zu verstehen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3" dT="2025-12-19T13:58:55.40" personId="{CFB70FD9-545E-4AF8-BCDF-E0AE8B6EC30B}" id="{F3330EA5-D10C-48B4-BA16-8FAF2FAAA006}">
    <text>Auch hier eine kleine Anpassung zur Konkretisierung</text>
  </threadedComment>
  <threadedComment ref="C14" dT="2025-12-19T13:50:48.37" personId="{CFB70FD9-545E-4AF8-BCDF-E0AE8B6EC30B}" id="{06B5B050-31ED-48A9-9C76-292DC8E79A2B}">
    <text>Diesen Bereich würde ich „ausgrauen“, da er nicht ausgefüllt werden kann, die Gestaltung des Abfrageformulars aber erhalten bleiben kann.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1048576"/>
  <sheetViews>
    <sheetView showGridLines="0" zoomScale="90" zoomScaleNormal="90" zoomScaleSheetLayoutView="70" workbookViewId="0">
      <selection activeCell="J23" sqref="J23"/>
    </sheetView>
  </sheetViews>
  <sheetFormatPr baseColWidth="10" defaultColWidth="11.125" defaultRowHeight="14.25" x14ac:dyDescent="0.2"/>
  <cols>
    <col min="3" max="3" width="63.125" customWidth="1"/>
    <col min="4" max="4" width="11.125" customWidth="1"/>
  </cols>
  <sheetData>
    <row r="1" spans="1:4" s="6" customFormat="1" ht="15.75" x14ac:dyDescent="0.25">
      <c r="A1" s="4" t="s">
        <v>55</v>
      </c>
      <c r="B1" s="4"/>
      <c r="C1" s="4"/>
      <c r="D1" s="4"/>
    </row>
    <row r="2" spans="1:4" x14ac:dyDescent="0.2">
      <c r="A2" s="2"/>
      <c r="B2" s="2"/>
      <c r="C2" s="2"/>
      <c r="D2" s="2"/>
    </row>
    <row r="3" spans="1:4" x14ac:dyDescent="0.2">
      <c r="A3" s="7" t="s">
        <v>5</v>
      </c>
      <c r="B3" s="2" t="s">
        <v>56</v>
      </c>
      <c r="C3" s="2"/>
      <c r="D3" s="2"/>
    </row>
    <row r="4" spans="1:4" x14ac:dyDescent="0.2">
      <c r="A4" s="2"/>
      <c r="B4" s="2" t="s">
        <v>58</v>
      </c>
      <c r="C4" s="2"/>
      <c r="D4" s="2"/>
    </row>
    <row r="5" spans="1:4" x14ac:dyDescent="0.2">
      <c r="A5" s="2"/>
      <c r="B5" s="2" t="s">
        <v>57</v>
      </c>
      <c r="C5" s="2"/>
      <c r="D5" s="2"/>
    </row>
    <row r="6" spans="1:4" x14ac:dyDescent="0.2">
      <c r="A6" s="2"/>
      <c r="B6" s="2"/>
      <c r="C6" s="2"/>
      <c r="D6" s="2"/>
    </row>
    <row r="7" spans="1:4" x14ac:dyDescent="0.2">
      <c r="A7" s="7" t="s">
        <v>5</v>
      </c>
      <c r="B7" s="2" t="s">
        <v>95</v>
      </c>
      <c r="C7" s="2"/>
      <c r="D7" s="2"/>
    </row>
    <row r="8" spans="1:4" x14ac:dyDescent="0.2">
      <c r="A8" s="2"/>
      <c r="B8" s="2"/>
      <c r="C8" s="2"/>
      <c r="D8" s="2"/>
    </row>
    <row r="9" spans="1:4" x14ac:dyDescent="0.2">
      <c r="A9" s="7" t="s">
        <v>5</v>
      </c>
      <c r="B9" s="2" t="s">
        <v>16</v>
      </c>
      <c r="C9" s="2"/>
      <c r="D9" s="2"/>
    </row>
    <row r="10" spans="1:4" x14ac:dyDescent="0.2">
      <c r="A10" s="2"/>
      <c r="B10" s="2" t="s">
        <v>96</v>
      </c>
      <c r="C10" s="2"/>
      <c r="D10" s="2"/>
    </row>
    <row r="11" spans="1:4" x14ac:dyDescent="0.2">
      <c r="A11" s="2"/>
      <c r="B11" s="2" t="s">
        <v>20</v>
      </c>
      <c r="C11" s="2"/>
      <c r="D11" s="2"/>
    </row>
    <row r="12" spans="1:4" x14ac:dyDescent="0.2">
      <c r="A12" s="2"/>
      <c r="B12" s="2" t="s">
        <v>21</v>
      </c>
      <c r="C12" s="2"/>
      <c r="D12" s="2"/>
    </row>
    <row r="13" spans="1:4" x14ac:dyDescent="0.2">
      <c r="A13" s="2"/>
      <c r="B13" s="2" t="s">
        <v>22</v>
      </c>
      <c r="C13" s="2"/>
      <c r="D13" s="2"/>
    </row>
    <row r="14" spans="1:4" x14ac:dyDescent="0.2">
      <c r="A14" s="2"/>
      <c r="B14" s="2" t="s">
        <v>23</v>
      </c>
      <c r="C14" s="2"/>
      <c r="D14" s="2"/>
    </row>
    <row r="15" spans="1:4" x14ac:dyDescent="0.2">
      <c r="A15" s="2"/>
      <c r="B15" s="2"/>
      <c r="C15" s="2"/>
      <c r="D15" s="2"/>
    </row>
    <row r="16" spans="1:4" x14ac:dyDescent="0.2">
      <c r="A16" s="2"/>
      <c r="B16" s="2" t="s">
        <v>41</v>
      </c>
      <c r="C16" s="2"/>
      <c r="D16" s="2"/>
    </row>
    <row r="17" spans="1:4" x14ac:dyDescent="0.2">
      <c r="A17" s="2"/>
      <c r="B17" s="2"/>
      <c r="C17" s="2"/>
      <c r="D17" s="2"/>
    </row>
    <row r="18" spans="1:4" ht="15" x14ac:dyDescent="0.25">
      <c r="A18" s="8" t="s">
        <v>5</v>
      </c>
      <c r="B18" s="9" t="s">
        <v>62</v>
      </c>
      <c r="C18" s="2"/>
      <c r="D18" s="2"/>
    </row>
    <row r="19" spans="1:4" ht="15" x14ac:dyDescent="0.25">
      <c r="A19" s="2"/>
      <c r="B19" s="10" t="s">
        <v>19</v>
      </c>
      <c r="C19" s="2"/>
      <c r="D19" s="2"/>
    </row>
    <row r="20" spans="1:4" x14ac:dyDescent="0.2">
      <c r="A20" s="2"/>
      <c r="B20" s="9" t="s">
        <v>63</v>
      </c>
      <c r="C20" s="2"/>
      <c r="D20" s="2"/>
    </row>
    <row r="21" spans="1:4" x14ac:dyDescent="0.2">
      <c r="A21" s="2"/>
      <c r="B21" s="11" t="s">
        <v>9</v>
      </c>
      <c r="C21" s="2"/>
      <c r="D21" s="2"/>
    </row>
    <row r="22" spans="1:4" x14ac:dyDescent="0.2">
      <c r="A22" s="2"/>
      <c r="B22" s="11" t="s">
        <v>10</v>
      </c>
      <c r="C22" s="2"/>
      <c r="D22" s="2"/>
    </row>
    <row r="23" spans="1:4" x14ac:dyDescent="0.2">
      <c r="A23" s="2"/>
      <c r="B23" s="11" t="s">
        <v>11</v>
      </c>
      <c r="C23" s="2"/>
      <c r="D23" s="2"/>
    </row>
    <row r="24" spans="1:4" x14ac:dyDescent="0.2">
      <c r="A24" s="2"/>
      <c r="B24" s="11" t="s">
        <v>52</v>
      </c>
      <c r="C24" s="2"/>
      <c r="D24" s="2"/>
    </row>
    <row r="25" spans="1:4" x14ac:dyDescent="0.2">
      <c r="A25" s="2"/>
      <c r="B25" s="11" t="s">
        <v>12</v>
      </c>
      <c r="C25" s="2"/>
      <c r="D25" s="2"/>
    </row>
    <row r="26" spans="1:4" x14ac:dyDescent="0.2">
      <c r="A26" s="2"/>
      <c r="B26" s="12" t="s">
        <v>60</v>
      </c>
      <c r="C26" s="2"/>
      <c r="D26" s="2"/>
    </row>
    <row r="27" spans="1:4" x14ac:dyDescent="0.2">
      <c r="A27" s="2"/>
      <c r="B27" s="12" t="s">
        <v>59</v>
      </c>
      <c r="C27" s="2"/>
      <c r="D27" s="2"/>
    </row>
    <row r="28" spans="1:4" x14ac:dyDescent="0.2">
      <c r="A28" s="2"/>
      <c r="B28" s="11"/>
      <c r="C28" s="2"/>
      <c r="D28" s="2"/>
    </row>
    <row r="29" spans="1:4" ht="15" x14ac:dyDescent="0.25">
      <c r="A29" s="7" t="s">
        <v>5</v>
      </c>
      <c r="B29" s="9" t="s">
        <v>18</v>
      </c>
      <c r="C29" s="2"/>
      <c r="D29" s="2"/>
    </row>
    <row r="30" spans="1:4" ht="15" x14ac:dyDescent="0.25">
      <c r="A30" s="2"/>
      <c r="B30" s="10" t="s">
        <v>77</v>
      </c>
      <c r="C30" s="2"/>
      <c r="D30" s="2"/>
    </row>
    <row r="31" spans="1:4" x14ac:dyDescent="0.2">
      <c r="A31" s="2"/>
      <c r="B31" s="9" t="s">
        <v>78</v>
      </c>
      <c r="C31" s="2"/>
      <c r="D31" s="2"/>
    </row>
    <row r="32" spans="1:4" x14ac:dyDescent="0.2">
      <c r="A32" s="2"/>
      <c r="B32" s="13" t="s">
        <v>6</v>
      </c>
      <c r="C32" s="2"/>
      <c r="D32" s="2"/>
    </row>
    <row r="33" spans="1:4" x14ac:dyDescent="0.2">
      <c r="A33" s="2"/>
      <c r="B33" s="9" t="s">
        <v>7</v>
      </c>
      <c r="C33" s="2"/>
      <c r="D33" s="2"/>
    </row>
    <row r="34" spans="1:4" x14ac:dyDescent="0.2">
      <c r="A34" s="2"/>
      <c r="B34" s="14" t="s">
        <v>8</v>
      </c>
      <c r="C34" s="2"/>
      <c r="D34" s="2"/>
    </row>
    <row r="35" spans="1:4" x14ac:dyDescent="0.2">
      <c r="A35" s="8"/>
      <c r="B35" s="2"/>
      <c r="C35" s="2"/>
      <c r="D35" s="2"/>
    </row>
    <row r="36" spans="1:4" ht="15" x14ac:dyDescent="0.25">
      <c r="A36" s="8" t="s">
        <v>5</v>
      </c>
      <c r="B36" s="9" t="s">
        <v>17</v>
      </c>
      <c r="C36" s="2"/>
      <c r="D36" s="2"/>
    </row>
    <row r="37" spans="1:4" ht="15" x14ac:dyDescent="0.25">
      <c r="A37" s="2"/>
      <c r="B37" s="10" t="s">
        <v>75</v>
      </c>
      <c r="C37" s="2"/>
      <c r="D37" s="2"/>
    </row>
    <row r="38" spans="1:4" x14ac:dyDescent="0.2">
      <c r="A38" s="2"/>
      <c r="B38" s="9" t="s">
        <v>64</v>
      </c>
      <c r="C38" s="2"/>
      <c r="D38" s="2"/>
    </row>
    <row r="39" spans="1:4" x14ac:dyDescent="0.2">
      <c r="A39" s="15"/>
      <c r="B39" s="9" t="s">
        <v>61</v>
      </c>
      <c r="C39" s="2"/>
      <c r="D39" s="2"/>
    </row>
    <row r="40" spans="1:4" x14ac:dyDescent="0.2">
      <c r="A40" s="15"/>
      <c r="B40" s="9"/>
      <c r="C40" s="9"/>
      <c r="D40" s="2"/>
    </row>
    <row r="41" spans="1:4" ht="15" x14ac:dyDescent="0.25">
      <c r="A41" s="8" t="s">
        <v>5</v>
      </c>
      <c r="B41" s="10" t="s">
        <v>97</v>
      </c>
      <c r="C41" s="10"/>
      <c r="D41" s="2"/>
    </row>
    <row r="42" spans="1:4" ht="14.85" customHeight="1" x14ac:dyDescent="0.25">
      <c r="A42" s="2"/>
      <c r="B42" s="48" t="s">
        <v>98</v>
      </c>
      <c r="C42" s="48"/>
      <c r="D42" s="2"/>
    </row>
    <row r="43" spans="1:4" x14ac:dyDescent="0.2">
      <c r="A43" s="2"/>
      <c r="B43" s="2"/>
      <c r="C43" s="2"/>
      <c r="D43" s="2"/>
    </row>
    <row r="44" spans="1:4" x14ac:dyDescent="0.2">
      <c r="A44" s="7" t="s">
        <v>5</v>
      </c>
      <c r="B44" s="35" t="s">
        <v>81</v>
      </c>
      <c r="C44" s="2"/>
      <c r="D44" s="2"/>
    </row>
    <row r="45" spans="1:4" ht="14.25" customHeight="1" x14ac:dyDescent="0.2">
      <c r="A45" s="2"/>
      <c r="B45" s="2"/>
      <c r="C45" s="2"/>
      <c r="D45" s="2"/>
    </row>
    <row r="46" spans="1:4" x14ac:dyDescent="0.2">
      <c r="A46" s="2"/>
      <c r="B46" s="2"/>
      <c r="C46" s="2"/>
      <c r="D46" s="2"/>
    </row>
    <row r="47" spans="1:4" ht="14.25" customHeight="1" x14ac:dyDescent="0.2">
      <c r="A47" s="2"/>
      <c r="B47" s="2"/>
      <c r="C47" s="2"/>
      <c r="D47" s="2"/>
    </row>
    <row r="48" spans="1:4" x14ac:dyDescent="0.2">
      <c r="A48" s="2"/>
      <c r="B48" s="2"/>
      <c r="C48" s="2"/>
      <c r="D48" s="2"/>
    </row>
    <row r="49" spans="1:4" x14ac:dyDescent="0.2">
      <c r="A49" s="2"/>
      <c r="B49" s="2"/>
      <c r="C49" s="2"/>
      <c r="D49" s="2"/>
    </row>
    <row r="1048576" spans="1:1" x14ac:dyDescent="0.2">
      <c r="A1048576" s="18"/>
    </row>
  </sheetData>
  <sheetProtection sheet="1" selectLockedCells="1"/>
  <customSheetViews>
    <customSheetView guid="{BFA9ECEE-9529-4D95-B939-3DA35CE85E3C}" topLeftCell="A10">
      <selection activeCell="F21" sqref="F21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scale="8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23"/>
  <sheetViews>
    <sheetView showGridLines="0" zoomScaleNormal="100" workbookViewId="0">
      <selection activeCell="B15" sqref="B15"/>
    </sheetView>
  </sheetViews>
  <sheetFormatPr baseColWidth="10" defaultColWidth="11.125" defaultRowHeight="14.25" x14ac:dyDescent="0.2"/>
  <cols>
    <col min="1" max="1" width="44.625" customWidth="1"/>
    <col min="2" max="2" width="38.625" customWidth="1"/>
    <col min="3" max="3" width="41.625" customWidth="1"/>
  </cols>
  <sheetData>
    <row r="1" spans="1:2" ht="15.75" x14ac:dyDescent="0.25">
      <c r="A1" s="4" t="s">
        <v>42</v>
      </c>
      <c r="B1" s="2"/>
    </row>
    <row r="2" spans="1:2" ht="15.75" x14ac:dyDescent="0.25">
      <c r="A2" s="16" t="s">
        <v>76</v>
      </c>
      <c r="B2" s="2"/>
    </row>
    <row r="3" spans="1:2" x14ac:dyDescent="0.2">
      <c r="A3" s="2"/>
      <c r="B3" s="2"/>
    </row>
    <row r="4" spans="1:2" x14ac:dyDescent="0.2">
      <c r="A4" s="2"/>
      <c r="B4" s="2"/>
    </row>
    <row r="5" spans="1:2" ht="14.85" customHeight="1" x14ac:dyDescent="0.2">
      <c r="A5" s="2" t="s">
        <v>99</v>
      </c>
      <c r="B5" s="17"/>
    </row>
    <row r="6" spans="1:2" ht="14.85" customHeight="1" x14ac:dyDescent="0.2">
      <c r="A6" s="2" t="s">
        <v>25</v>
      </c>
      <c r="B6" s="17"/>
    </row>
    <row r="7" spans="1:2" ht="14.85" customHeight="1" x14ac:dyDescent="0.2">
      <c r="A7" s="2" t="s">
        <v>26</v>
      </c>
      <c r="B7" s="17"/>
    </row>
    <row r="8" spans="1:2" ht="14.85" customHeight="1" x14ac:dyDescent="0.2">
      <c r="A8" s="2"/>
      <c r="B8" s="2"/>
    </row>
    <row r="9" spans="1:2" x14ac:dyDescent="0.2">
      <c r="A9" s="5" t="s">
        <v>3</v>
      </c>
      <c r="B9" s="2"/>
    </row>
    <row r="10" spans="1:2" x14ac:dyDescent="0.2">
      <c r="A10" s="2" t="s">
        <v>27</v>
      </c>
      <c r="B10" s="17"/>
    </row>
    <row r="11" spans="1:2" x14ac:dyDescent="0.2">
      <c r="A11" s="2" t="s">
        <v>28</v>
      </c>
      <c r="B11" s="17"/>
    </row>
    <row r="12" spans="1:2" x14ac:dyDescent="0.2">
      <c r="A12" s="2" t="s">
        <v>29</v>
      </c>
      <c r="B12" s="17"/>
    </row>
    <row r="13" spans="1:2" x14ac:dyDescent="0.2">
      <c r="A13" s="2"/>
      <c r="B13" s="2"/>
    </row>
    <row r="14" spans="1:2" x14ac:dyDescent="0.2">
      <c r="A14" s="2"/>
      <c r="B14" s="2"/>
    </row>
    <row r="15" spans="1:2" x14ac:dyDescent="0.2">
      <c r="A15" s="2" t="s">
        <v>53</v>
      </c>
      <c r="B15" s="19" t="s">
        <v>40</v>
      </c>
    </row>
    <row r="16" spans="1:2" x14ac:dyDescent="0.2">
      <c r="A16" s="2"/>
      <c r="B16" s="2"/>
    </row>
    <row r="17" spans="1:2" x14ac:dyDescent="0.2">
      <c r="A17" s="2"/>
      <c r="B17" s="2"/>
    </row>
    <row r="18" spans="1:2" x14ac:dyDescent="0.2">
      <c r="A18" s="2"/>
      <c r="B18" s="2"/>
    </row>
    <row r="23" spans="1:2" ht="15" customHeight="1" x14ac:dyDescent="0.2"/>
  </sheetData>
  <sheetProtection sheet="1" selectLockedCells="1"/>
  <customSheetViews>
    <customSheetView guid="{BFA9ECEE-9529-4D95-B939-3DA35CE85E3C}">
      <selection activeCell="B23" sqref="B23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'Drop Down Auswahlfelder'!$A$4:$A$16</xm:f>
          </x14:formula1>
          <xm:sqref>B15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H35"/>
  <sheetViews>
    <sheetView showGridLines="0" zoomScale="85" zoomScaleNormal="85" workbookViewId="0">
      <selection activeCell="F14" sqref="F14"/>
    </sheetView>
  </sheetViews>
  <sheetFormatPr baseColWidth="10" defaultColWidth="11.125" defaultRowHeight="14.25" x14ac:dyDescent="0.2"/>
  <cols>
    <col min="1" max="1" width="40.625" style="69" customWidth="1"/>
    <col min="2" max="2" width="41.5" style="69" customWidth="1"/>
    <col min="3" max="5" width="13" style="69" customWidth="1"/>
    <col min="6" max="6" width="40.125" style="69" customWidth="1"/>
    <col min="7" max="7" width="11.625" style="69" customWidth="1"/>
    <col min="8" max="16384" width="11.125" style="69"/>
  </cols>
  <sheetData>
    <row r="1" spans="1:8" ht="18" customHeight="1" x14ac:dyDescent="0.25">
      <c r="A1" s="67" t="s">
        <v>43</v>
      </c>
      <c r="B1" s="68"/>
      <c r="C1" s="68"/>
      <c r="D1" s="68"/>
      <c r="E1" s="68"/>
      <c r="F1" s="68"/>
    </row>
    <row r="2" spans="1:8" ht="18" customHeight="1" x14ac:dyDescent="0.25">
      <c r="A2" s="70" t="s">
        <v>44</v>
      </c>
      <c r="B2" s="68"/>
      <c r="C2" s="68"/>
      <c r="D2" s="68"/>
      <c r="E2" s="68"/>
      <c r="F2" s="68"/>
    </row>
    <row r="3" spans="1:8" ht="18" customHeight="1" x14ac:dyDescent="0.2">
      <c r="A3" s="71" t="s">
        <v>45</v>
      </c>
      <c r="B3" s="72"/>
      <c r="C3" s="72"/>
      <c r="D3" s="72"/>
      <c r="E3" s="72"/>
      <c r="F3" s="72"/>
    </row>
    <row r="4" spans="1:8" ht="18" customHeight="1" x14ac:dyDescent="0.2">
      <c r="A4" s="71" t="s">
        <v>54</v>
      </c>
      <c r="B4" s="73"/>
      <c r="C4" s="73"/>
      <c r="D4" s="73"/>
      <c r="E4" s="73"/>
      <c r="F4" s="73"/>
    </row>
    <row r="5" spans="1:8" ht="18" customHeight="1" x14ac:dyDescent="0.2">
      <c r="A5" s="74" t="s">
        <v>114</v>
      </c>
      <c r="B5" s="73"/>
      <c r="C5" s="73"/>
      <c r="D5" s="73"/>
      <c r="E5" s="73"/>
      <c r="F5" s="73"/>
    </row>
    <row r="6" spans="1:8" ht="18" customHeight="1" x14ac:dyDescent="0.2">
      <c r="A6" s="71" t="s">
        <v>106</v>
      </c>
      <c r="B6" s="73"/>
      <c r="C6" s="73"/>
      <c r="D6" s="73"/>
      <c r="E6" s="73"/>
      <c r="F6" s="73"/>
    </row>
    <row r="7" spans="1:8" ht="18" customHeight="1" x14ac:dyDescent="0.2">
      <c r="A7" s="75" t="s">
        <v>113</v>
      </c>
      <c r="B7" s="75"/>
      <c r="C7" s="75"/>
      <c r="D7" s="75"/>
      <c r="E7" s="75"/>
      <c r="F7" s="75"/>
    </row>
    <row r="8" spans="1:8" ht="18" customHeight="1" x14ac:dyDescent="0.2">
      <c r="A8" s="76"/>
      <c r="B8" s="73"/>
      <c r="C8" s="73"/>
      <c r="D8" s="73"/>
      <c r="E8" s="73"/>
      <c r="F8" s="73"/>
    </row>
    <row r="9" spans="1:8" ht="18" customHeight="1" x14ac:dyDescent="0.2">
      <c r="A9" s="77" t="s">
        <v>102</v>
      </c>
      <c r="B9" s="78" t="str">
        <f>IF('1_Stammdaten'!B15="Bitte auswählen!", "Stichtag bitte noch in Teil 1 auswählen!",'1_Stammdaten'!B15)</f>
        <v>Stichtag bitte noch in Teil 1 auswählen!</v>
      </c>
      <c r="C9" s="79"/>
      <c r="D9" s="79"/>
      <c r="E9" s="79"/>
      <c r="F9" s="79"/>
    </row>
    <row r="10" spans="1:8" ht="25.5" customHeight="1" x14ac:dyDescent="0.2">
      <c r="A10" s="80" t="s">
        <v>51</v>
      </c>
      <c r="B10" s="80"/>
      <c r="C10" s="80" t="s">
        <v>94</v>
      </c>
      <c r="D10" s="81" t="s">
        <v>82</v>
      </c>
      <c r="E10" s="81" t="s">
        <v>0</v>
      </c>
      <c r="F10" s="82"/>
    </row>
    <row r="11" spans="1:8" ht="25.5" customHeight="1" x14ac:dyDescent="0.2">
      <c r="A11" s="80"/>
      <c r="B11" s="80"/>
      <c r="C11" s="80"/>
      <c r="D11" s="83"/>
      <c r="E11" s="83"/>
      <c r="F11" s="84"/>
    </row>
    <row r="12" spans="1:8" ht="25.5" customHeight="1" x14ac:dyDescent="0.2">
      <c r="A12" s="80"/>
      <c r="B12" s="80"/>
      <c r="C12" s="80"/>
      <c r="D12" s="83"/>
      <c r="E12" s="83"/>
      <c r="F12" s="84" t="s">
        <v>101</v>
      </c>
    </row>
    <row r="13" spans="1:8" ht="51" customHeight="1" x14ac:dyDescent="0.2">
      <c r="A13" s="80"/>
      <c r="B13" s="80"/>
      <c r="C13" s="80"/>
      <c r="D13" s="85"/>
      <c r="E13" s="85"/>
      <c r="F13" s="86" t="s">
        <v>100</v>
      </c>
    </row>
    <row r="14" spans="1:8" ht="18" customHeight="1" x14ac:dyDescent="0.2">
      <c r="A14" s="87" t="s">
        <v>15</v>
      </c>
      <c r="B14" s="88" t="s">
        <v>83</v>
      </c>
      <c r="C14" s="28"/>
      <c r="D14" s="39"/>
      <c r="E14" s="39"/>
      <c r="F14" s="41"/>
      <c r="G14" s="69" t="str">
        <f>IF(D14&gt;C14,"FEHLER!","")</f>
        <v/>
      </c>
      <c r="H14" s="69" t="str">
        <f>IF(E14&gt;D14,"FEHLER!","")</f>
        <v/>
      </c>
    </row>
    <row r="15" spans="1:8" ht="18" customHeight="1" x14ac:dyDescent="0.2">
      <c r="A15" s="89"/>
      <c r="B15" s="88" t="s">
        <v>84</v>
      </c>
      <c r="C15" s="28"/>
      <c r="D15" s="39"/>
      <c r="E15" s="39"/>
      <c r="F15" s="41"/>
      <c r="G15" s="69" t="str">
        <f t="shared" ref="G15:G23" si="0">IF(D15&gt;C15,"FEHLER!","")</f>
        <v/>
      </c>
      <c r="H15" s="69" t="str">
        <f t="shared" ref="H15:H23" si="1">IF(E15&gt;D15,"FEHLER!","")</f>
        <v/>
      </c>
    </row>
    <row r="16" spans="1:8" ht="18" customHeight="1" x14ac:dyDescent="0.2">
      <c r="A16" s="89"/>
      <c r="B16" s="88" t="s">
        <v>85</v>
      </c>
      <c r="C16" s="28"/>
      <c r="D16" s="39"/>
      <c r="E16" s="39"/>
      <c r="F16" s="41"/>
      <c r="G16" s="69" t="str">
        <f t="shared" si="0"/>
        <v/>
      </c>
      <c r="H16" s="69" t="str">
        <f t="shared" si="1"/>
        <v/>
      </c>
    </row>
    <row r="17" spans="1:8" ht="18" customHeight="1" x14ac:dyDescent="0.2">
      <c r="A17" s="89"/>
      <c r="B17" s="88" t="s">
        <v>86</v>
      </c>
      <c r="C17" s="28"/>
      <c r="D17" s="39"/>
      <c r="E17" s="39"/>
      <c r="F17" s="41"/>
      <c r="G17" s="69" t="str">
        <f t="shared" si="0"/>
        <v/>
      </c>
      <c r="H17" s="69" t="str">
        <f t="shared" si="1"/>
        <v/>
      </c>
    </row>
    <row r="18" spans="1:8" ht="18" customHeight="1" x14ac:dyDescent="0.2">
      <c r="A18" s="89"/>
      <c r="B18" s="88" t="s">
        <v>87</v>
      </c>
      <c r="C18" s="28"/>
      <c r="D18" s="39"/>
      <c r="E18" s="39"/>
      <c r="F18" s="41"/>
      <c r="G18" s="69" t="str">
        <f t="shared" si="0"/>
        <v/>
      </c>
      <c r="H18" s="69" t="str">
        <f t="shared" si="1"/>
        <v/>
      </c>
    </row>
    <row r="19" spans="1:8" ht="18" customHeight="1" x14ac:dyDescent="0.2">
      <c r="A19" s="89"/>
      <c r="B19" s="88" t="s">
        <v>88</v>
      </c>
      <c r="C19" s="28"/>
      <c r="D19" s="39"/>
      <c r="E19" s="39"/>
      <c r="F19" s="41"/>
      <c r="G19" s="69" t="str">
        <f t="shared" si="0"/>
        <v/>
      </c>
      <c r="H19" s="69" t="str">
        <f t="shared" si="1"/>
        <v/>
      </c>
    </row>
    <row r="20" spans="1:8" ht="18" customHeight="1" x14ac:dyDescent="0.2">
      <c r="A20" s="89"/>
      <c r="B20" s="88" t="s">
        <v>89</v>
      </c>
      <c r="C20" s="28"/>
      <c r="D20" s="39"/>
      <c r="E20" s="39"/>
      <c r="F20" s="41"/>
      <c r="G20" s="69" t="str">
        <f t="shared" si="0"/>
        <v/>
      </c>
      <c r="H20" s="69" t="str">
        <f t="shared" si="1"/>
        <v/>
      </c>
    </row>
    <row r="21" spans="1:8" ht="18" customHeight="1" x14ac:dyDescent="0.2">
      <c r="A21" s="89"/>
      <c r="B21" s="88" t="s">
        <v>90</v>
      </c>
      <c r="C21" s="28"/>
      <c r="D21" s="39"/>
      <c r="E21" s="39"/>
      <c r="F21" s="41"/>
      <c r="G21" s="69" t="str">
        <f t="shared" si="0"/>
        <v/>
      </c>
      <c r="H21" s="69" t="str">
        <f t="shared" si="1"/>
        <v/>
      </c>
    </row>
    <row r="22" spans="1:8" ht="18" customHeight="1" x14ac:dyDescent="0.2">
      <c r="A22" s="89"/>
      <c r="B22" s="88" t="s">
        <v>91</v>
      </c>
      <c r="C22" s="28"/>
      <c r="D22" s="39"/>
      <c r="E22" s="39"/>
      <c r="F22" s="41"/>
      <c r="G22" s="69" t="str">
        <f t="shared" si="0"/>
        <v/>
      </c>
      <c r="H22" s="69" t="str">
        <f t="shared" si="1"/>
        <v/>
      </c>
    </row>
    <row r="23" spans="1:8" ht="18" customHeight="1" x14ac:dyDescent="0.2">
      <c r="A23" s="90"/>
      <c r="B23" s="91" t="s">
        <v>92</v>
      </c>
      <c r="C23" s="28"/>
      <c r="D23" s="39"/>
      <c r="E23" s="39"/>
      <c r="F23" s="41"/>
      <c r="G23" s="69" t="str">
        <f t="shared" si="0"/>
        <v/>
      </c>
      <c r="H23" s="69" t="str">
        <f t="shared" si="1"/>
        <v/>
      </c>
    </row>
    <row r="24" spans="1:8" s="95" customFormat="1" ht="102" customHeight="1" x14ac:dyDescent="0.25">
      <c r="A24" s="92" t="s">
        <v>93</v>
      </c>
      <c r="B24" s="93"/>
      <c r="C24" s="64">
        <f>SUM(C14:C23)</f>
        <v>0</v>
      </c>
      <c r="D24" s="64">
        <f>IF(SUM(D14:D23)&gt;C24,"FEHLER! Anzahl saubere Fahrzeuge übersteigt Summe der Fahrzeuge ingesamt!",SUM(D14:D23))</f>
        <v>0</v>
      </c>
      <c r="E24" s="64">
        <f>IF(SUM(E14:E23)&gt;D24,"Fehler, Anzahl emissionsfreie Fahrzeuge übersteigt Anzahl sauberer Fahrzeuge!",SUM(E14:E23))</f>
        <v>0</v>
      </c>
      <c r="F24" s="94" t="e">
        <f>IF(OR(D25&lt;0.65,E25&lt;0.325,),"Vorgegebene Quoten werden unterschritten!","")</f>
        <v>#DIV/0!</v>
      </c>
    </row>
    <row r="25" spans="1:8" s="95" customFormat="1" ht="102" customHeight="1" x14ac:dyDescent="0.25">
      <c r="A25" s="96" t="s">
        <v>103</v>
      </c>
      <c r="B25" s="97"/>
      <c r="C25" s="65"/>
      <c r="D25" s="66" t="e">
        <f>D24/C24</f>
        <v>#DIV/0!</v>
      </c>
      <c r="E25" s="66" t="e">
        <f>E24/C24</f>
        <v>#DIV/0!</v>
      </c>
      <c r="F25" s="98"/>
    </row>
    <row r="26" spans="1:8" ht="15" x14ac:dyDescent="0.2">
      <c r="C26" s="99"/>
      <c r="D26" s="100"/>
      <c r="E26" s="99"/>
      <c r="F26" s="99"/>
    </row>
    <row r="27" spans="1:8" s="103" customFormat="1" ht="25.5" customHeight="1" x14ac:dyDescent="0.25">
      <c r="A27" s="101"/>
      <c r="B27" s="99"/>
      <c r="C27" s="99"/>
      <c r="D27" s="102"/>
      <c r="E27" s="102"/>
      <c r="F27" s="102"/>
    </row>
    <row r="28" spans="1:8" ht="25.5" customHeight="1" x14ac:dyDescent="0.2">
      <c r="A28" s="104"/>
      <c r="B28" s="99"/>
      <c r="C28" s="99"/>
      <c r="D28" s="105"/>
      <c r="E28" s="105"/>
      <c r="F28" s="105"/>
    </row>
    <row r="29" spans="1:8" ht="14.25" customHeight="1" x14ac:dyDescent="0.2">
      <c r="A29" s="99"/>
      <c r="B29" s="99"/>
      <c r="C29" s="99"/>
      <c r="D29" s="105"/>
      <c r="E29" s="105"/>
      <c r="F29" s="105"/>
    </row>
    <row r="32" spans="1:8" ht="29.1" customHeight="1" x14ac:dyDescent="0.2"/>
    <row r="35" s="69" customFormat="1" ht="30" customHeight="1" x14ac:dyDescent="0.2"/>
  </sheetData>
  <sheetProtection sheet="1" selectLockedCells="1"/>
  <customSheetViews>
    <customSheetView guid="{BFA9ECEE-9529-4D95-B939-3DA35CE85E3C}">
      <selection activeCell="B17" sqref="B17"/>
      <pageMargins left="0.7" right="0.7" top="0.78740157499999996" bottom="0.78740157499999996" header="0.3" footer="0.3"/>
      <pageSetup paperSize="9" orientation="portrait" r:id="rId1"/>
    </customSheetView>
  </customSheetViews>
  <mergeCells count="9">
    <mergeCell ref="A7:F7"/>
    <mergeCell ref="F24:F25"/>
    <mergeCell ref="C10:C13"/>
    <mergeCell ref="A10:B13"/>
    <mergeCell ref="D10:D13"/>
    <mergeCell ref="E10:E13"/>
    <mergeCell ref="A14:A23"/>
    <mergeCell ref="A24:B24"/>
    <mergeCell ref="A25:B25"/>
  </mergeCells>
  <conditionalFormatting sqref="B9">
    <cfRule type="containsText" dxfId="27" priority="18" operator="containsText" text="Bitte noch in Teil 1 auswählen!">
      <formula>NOT(ISERROR(SEARCH("Bitte noch in Teil 1 auswählen!",B9)))</formula>
    </cfRule>
  </conditionalFormatting>
  <conditionalFormatting sqref="D25">
    <cfRule type="expression" dxfId="26" priority="4">
      <formula>$D$25&lt;0.65</formula>
    </cfRule>
    <cfRule type="expression" dxfId="25" priority="5">
      <formula>$D$25&gt;0.65</formula>
    </cfRule>
    <cfRule type="expression" dxfId="24" priority="6">
      <formula>$D$25=0.65</formula>
    </cfRule>
  </conditionalFormatting>
  <conditionalFormatting sqref="E25">
    <cfRule type="expression" dxfId="23" priority="1">
      <formula>$E$25&lt;0.325</formula>
    </cfRule>
    <cfRule type="expression" dxfId="22" priority="2">
      <formula>$E$25&gt;0.325</formula>
    </cfRule>
    <cfRule type="expression" dxfId="21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2"/>
  <ignoredErrors>
    <ignoredError sqref="C24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6AFA-78EF-4113-9E97-3BB0BB7B146A}">
  <dimension ref="A1:H35"/>
  <sheetViews>
    <sheetView showGridLines="0" zoomScale="85" zoomScaleNormal="85" workbookViewId="0">
      <selection activeCell="F22" sqref="F22"/>
    </sheetView>
  </sheetViews>
  <sheetFormatPr baseColWidth="10" defaultColWidth="11.125" defaultRowHeight="14.25" x14ac:dyDescent="0.2"/>
  <cols>
    <col min="1" max="1" width="40.625" customWidth="1"/>
    <col min="2" max="2" width="41.5" customWidth="1"/>
    <col min="3" max="5" width="13" customWidth="1"/>
    <col min="6" max="6" width="40.125" customWidth="1"/>
  </cols>
  <sheetData>
    <row r="1" spans="1:8" ht="18" customHeight="1" x14ac:dyDescent="0.25">
      <c r="A1" s="21" t="s">
        <v>43</v>
      </c>
      <c r="B1" s="22"/>
      <c r="C1" s="22"/>
      <c r="D1" s="22"/>
      <c r="E1" s="22"/>
      <c r="F1" s="22"/>
    </row>
    <row r="2" spans="1:8" ht="18" customHeight="1" x14ac:dyDescent="0.25">
      <c r="A2" s="23" t="s">
        <v>46</v>
      </c>
      <c r="B2" s="22"/>
      <c r="C2" s="22"/>
      <c r="D2" s="22"/>
      <c r="E2" s="22"/>
      <c r="F2" s="22"/>
    </row>
    <row r="3" spans="1:8" ht="18" customHeight="1" x14ac:dyDescent="0.2">
      <c r="A3" s="24" t="s">
        <v>45</v>
      </c>
      <c r="B3" s="25"/>
      <c r="C3" s="25"/>
      <c r="D3" s="25"/>
      <c r="E3" s="25"/>
      <c r="F3" s="25"/>
    </row>
    <row r="4" spans="1:8" ht="18" customHeight="1" x14ac:dyDescent="0.2">
      <c r="A4" s="24" t="s">
        <v>54</v>
      </c>
      <c r="B4" s="26"/>
      <c r="C4" s="26"/>
      <c r="D4" s="26"/>
      <c r="E4" s="26"/>
      <c r="F4" s="26"/>
    </row>
    <row r="5" spans="1:8" ht="18" customHeight="1" x14ac:dyDescent="0.2">
      <c r="A5" s="24" t="s">
        <v>104</v>
      </c>
      <c r="B5" s="26"/>
      <c r="C5" s="26"/>
      <c r="D5" s="26"/>
      <c r="E5" s="26"/>
      <c r="F5" s="26"/>
    </row>
    <row r="6" spans="1:8" ht="18" customHeight="1" x14ac:dyDescent="0.2">
      <c r="A6" s="24" t="s">
        <v>115</v>
      </c>
      <c r="B6" s="26"/>
      <c r="C6" s="26"/>
      <c r="D6" s="26"/>
      <c r="E6" s="26"/>
      <c r="F6" s="26"/>
    </row>
    <row r="7" spans="1:8" ht="18" customHeight="1" x14ac:dyDescent="0.2">
      <c r="A7" s="49" t="s">
        <v>116</v>
      </c>
      <c r="B7" s="49"/>
      <c r="C7" s="26"/>
      <c r="D7" s="26"/>
      <c r="E7" s="26"/>
      <c r="F7" s="26"/>
    </row>
    <row r="8" spans="1:8" ht="18" customHeight="1" x14ac:dyDescent="0.2">
      <c r="A8" s="29"/>
      <c r="B8" s="26"/>
      <c r="C8" s="26"/>
      <c r="D8" s="26"/>
      <c r="E8" s="26"/>
      <c r="F8" s="26"/>
    </row>
    <row r="9" spans="1:8" ht="30.75" customHeight="1" x14ac:dyDescent="0.2">
      <c r="A9" s="47" t="str">
        <f>IF('1_Stammdaten'!B15="Bitte auswählen!", "Stichtag bitte noch in Teil 1 auswählen!",'1_Stammdaten'!B15)</f>
        <v>Stichtag bitte noch in Teil 1 auswählen!</v>
      </c>
      <c r="B9" s="20" t="s">
        <v>111</v>
      </c>
      <c r="C9" s="27"/>
      <c r="D9" s="27"/>
      <c r="E9" s="27"/>
      <c r="F9" s="27"/>
    </row>
    <row r="10" spans="1:8" ht="25.5" customHeight="1" x14ac:dyDescent="0.2">
      <c r="A10" s="52" t="s">
        <v>51</v>
      </c>
      <c r="B10" s="52"/>
      <c r="C10" s="52" t="s">
        <v>94</v>
      </c>
      <c r="D10" s="53" t="s">
        <v>82</v>
      </c>
      <c r="E10" s="53" t="s">
        <v>0</v>
      </c>
      <c r="F10" s="36"/>
    </row>
    <row r="11" spans="1:8" ht="25.5" customHeight="1" x14ac:dyDescent="0.2">
      <c r="A11" s="52"/>
      <c r="B11" s="52"/>
      <c r="C11" s="52"/>
      <c r="D11" s="54"/>
      <c r="E11" s="54"/>
      <c r="F11" s="37"/>
    </row>
    <row r="12" spans="1:8" ht="25.5" customHeight="1" x14ac:dyDescent="0.2">
      <c r="A12" s="52"/>
      <c r="B12" s="52"/>
      <c r="C12" s="52"/>
      <c r="D12" s="54"/>
      <c r="E12" s="54"/>
      <c r="F12" s="37" t="s">
        <v>101</v>
      </c>
    </row>
    <row r="13" spans="1:8" ht="51" customHeight="1" x14ac:dyDescent="0.2">
      <c r="A13" s="52"/>
      <c r="B13" s="52"/>
      <c r="C13" s="52"/>
      <c r="D13" s="55"/>
      <c r="E13" s="55"/>
      <c r="F13" s="44" t="s">
        <v>105</v>
      </c>
    </row>
    <row r="14" spans="1:8" ht="18" customHeight="1" x14ac:dyDescent="0.2">
      <c r="A14" s="56" t="s">
        <v>15</v>
      </c>
      <c r="B14" s="40" t="s">
        <v>83</v>
      </c>
      <c r="C14" s="28"/>
      <c r="D14" s="39"/>
      <c r="E14" s="39"/>
      <c r="F14" s="41"/>
      <c r="G14" t="str">
        <f>IF(D14&gt;C14,"FEHLER!","")</f>
        <v/>
      </c>
      <c r="H14" t="str">
        <f>IF(E14&gt;D14,"FEHLER!","")</f>
        <v/>
      </c>
    </row>
    <row r="15" spans="1:8" ht="18" customHeight="1" x14ac:dyDescent="0.2">
      <c r="A15" s="57"/>
      <c r="B15" s="40" t="s">
        <v>84</v>
      </c>
      <c r="C15" s="28"/>
      <c r="D15" s="39"/>
      <c r="E15" s="39"/>
      <c r="F15" s="41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2">
      <c r="A16" s="57"/>
      <c r="B16" s="40" t="s">
        <v>85</v>
      </c>
      <c r="C16" s="28"/>
      <c r="D16" s="39"/>
      <c r="E16" s="39"/>
      <c r="F16" s="41"/>
      <c r="G16" t="str">
        <f t="shared" si="0"/>
        <v/>
      </c>
      <c r="H16" t="str">
        <f t="shared" si="0"/>
        <v/>
      </c>
    </row>
    <row r="17" spans="1:8" ht="18" customHeight="1" x14ac:dyDescent="0.2">
      <c r="A17" s="57"/>
      <c r="B17" s="40" t="s">
        <v>86</v>
      </c>
      <c r="C17" s="28"/>
      <c r="D17" s="39"/>
      <c r="E17" s="39"/>
      <c r="F17" s="41"/>
      <c r="G17" t="str">
        <f t="shared" si="0"/>
        <v/>
      </c>
      <c r="H17" t="str">
        <f t="shared" si="0"/>
        <v/>
      </c>
    </row>
    <row r="18" spans="1:8" ht="18" customHeight="1" x14ac:dyDescent="0.2">
      <c r="A18" s="57"/>
      <c r="B18" s="40" t="s">
        <v>87</v>
      </c>
      <c r="C18" s="28"/>
      <c r="D18" s="39"/>
      <c r="E18" s="39"/>
      <c r="F18" s="41"/>
      <c r="G18" t="str">
        <f t="shared" si="0"/>
        <v/>
      </c>
      <c r="H18" t="str">
        <f t="shared" si="0"/>
        <v/>
      </c>
    </row>
    <row r="19" spans="1:8" ht="18" customHeight="1" x14ac:dyDescent="0.2">
      <c r="A19" s="57"/>
      <c r="B19" s="40" t="s">
        <v>88</v>
      </c>
      <c r="C19" s="28"/>
      <c r="D19" s="39"/>
      <c r="E19" s="39"/>
      <c r="F19" s="41"/>
      <c r="G19" t="str">
        <f t="shared" si="0"/>
        <v/>
      </c>
      <c r="H19" t="str">
        <f t="shared" si="0"/>
        <v/>
      </c>
    </row>
    <row r="20" spans="1:8" ht="18" customHeight="1" x14ac:dyDescent="0.2">
      <c r="A20" s="57"/>
      <c r="B20" s="40" t="s">
        <v>89</v>
      </c>
      <c r="C20" s="28"/>
      <c r="D20" s="39"/>
      <c r="E20" s="39"/>
      <c r="F20" s="41"/>
      <c r="G20" t="str">
        <f t="shared" si="0"/>
        <v/>
      </c>
      <c r="H20" t="str">
        <f t="shared" si="0"/>
        <v/>
      </c>
    </row>
    <row r="21" spans="1:8" ht="18" customHeight="1" x14ac:dyDescent="0.2">
      <c r="A21" s="57"/>
      <c r="B21" s="40" t="s">
        <v>90</v>
      </c>
      <c r="C21" s="28"/>
      <c r="D21" s="39"/>
      <c r="E21" s="39"/>
      <c r="F21" s="41"/>
      <c r="G21" t="str">
        <f t="shared" si="0"/>
        <v/>
      </c>
      <c r="H21" t="str">
        <f t="shared" si="0"/>
        <v/>
      </c>
    </row>
    <row r="22" spans="1:8" ht="18" customHeight="1" x14ac:dyDescent="0.2">
      <c r="A22" s="57"/>
      <c r="B22" s="40" t="s">
        <v>91</v>
      </c>
      <c r="C22" s="28"/>
      <c r="D22" s="39"/>
      <c r="E22" s="39"/>
      <c r="F22" s="41"/>
      <c r="G22" t="str">
        <f t="shared" si="0"/>
        <v/>
      </c>
      <c r="H22" t="str">
        <f t="shared" si="0"/>
        <v/>
      </c>
    </row>
    <row r="23" spans="1:8" ht="18" customHeight="1" x14ac:dyDescent="0.2">
      <c r="A23" s="58"/>
      <c r="B23" s="45" t="s">
        <v>92</v>
      </c>
      <c r="C23" s="28"/>
      <c r="D23" s="39"/>
      <c r="E23" s="39"/>
      <c r="F23" s="41"/>
      <c r="G23" t="str">
        <f t="shared" si="0"/>
        <v/>
      </c>
      <c r="H23" t="str">
        <f t="shared" si="0"/>
        <v/>
      </c>
    </row>
    <row r="24" spans="1:8" s="42" customFormat="1" ht="102" customHeight="1" x14ac:dyDescent="0.25">
      <c r="A24" s="59" t="s">
        <v>93</v>
      </c>
      <c r="B24" s="60"/>
      <c r="C24" s="64">
        <f>SUM(C14:C23)</f>
        <v>0</v>
      </c>
      <c r="D24" s="64">
        <f>IF(SUM(D14:D23)&gt;C24,"FEHLER! Anzahl saubere Fahrzeuge übersteigt Summe der Fahrzeuge ingesamt!",SUM(D14:D23))</f>
        <v>0</v>
      </c>
      <c r="E24" s="64">
        <f>IF(SUM(E14:E23)&gt;D24,"Fehler, Anzahl emissionsfreie Fahrzeuge übersteigt Anzahl sauberer Fahrzeuge!",SUM(E14:E23))</f>
        <v>0</v>
      </c>
      <c r="F24" s="50" t="e">
        <f>IF(OR(D25&lt;0.65,E25&lt;0.325,),"Vorgegebene Quoten werden unterschritten!","")</f>
        <v>#DIV/0!</v>
      </c>
    </row>
    <row r="25" spans="1:8" s="42" customFormat="1" ht="102" customHeight="1" x14ac:dyDescent="0.25">
      <c r="A25" s="61" t="s">
        <v>103</v>
      </c>
      <c r="B25" s="62"/>
      <c r="C25" s="65"/>
      <c r="D25" s="66" t="e">
        <f>D24/C24</f>
        <v>#DIV/0!</v>
      </c>
      <c r="E25" s="66" t="e">
        <f>E24/C24</f>
        <v>#DIV/0!</v>
      </c>
      <c r="F25" s="51"/>
    </row>
    <row r="26" spans="1:8" ht="15" x14ac:dyDescent="0.2">
      <c r="C26" s="31"/>
      <c r="D26" s="43"/>
      <c r="E26" s="31"/>
      <c r="F26" s="31"/>
    </row>
    <row r="27" spans="1:8" ht="25.5" customHeight="1" x14ac:dyDescent="0.2">
      <c r="A27" s="63"/>
      <c r="B27" s="63"/>
      <c r="C27" s="63"/>
      <c r="D27" s="38"/>
      <c r="E27" s="38"/>
      <c r="F27" s="38"/>
    </row>
    <row r="28" spans="1:8" ht="25.5" customHeight="1" x14ac:dyDescent="0.2">
      <c r="A28" s="63"/>
      <c r="B28" s="63"/>
      <c r="C28" s="63"/>
      <c r="D28" s="38"/>
      <c r="E28" s="38"/>
      <c r="F28" s="38"/>
    </row>
    <row r="29" spans="1:8" x14ac:dyDescent="0.2">
      <c r="A29" s="63"/>
      <c r="B29" s="63"/>
      <c r="C29" s="63"/>
      <c r="D29" s="38"/>
      <c r="E29" s="38"/>
      <c r="F29" s="38"/>
    </row>
    <row r="32" spans="1:8" ht="29.1" customHeight="1" x14ac:dyDescent="0.2"/>
    <row r="35" ht="30" customHeight="1" x14ac:dyDescent="0.2"/>
  </sheetData>
  <sheetProtection sheet="1" selectLockedCells="1"/>
  <mergeCells count="10">
    <mergeCell ref="A7:B7"/>
    <mergeCell ref="F24:F25"/>
    <mergeCell ref="A25:B25"/>
    <mergeCell ref="A27:C29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20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19" priority="4">
      <formula>$D$25&lt;0.65</formula>
    </cfRule>
    <cfRule type="expression" dxfId="18" priority="5">
      <formula>$D$25&gt;0.65</formula>
    </cfRule>
    <cfRule type="expression" dxfId="17" priority="6">
      <formula>$D$25=0.65</formula>
    </cfRule>
  </conditionalFormatting>
  <conditionalFormatting sqref="E25">
    <cfRule type="expression" dxfId="16" priority="1">
      <formula>$E$25&lt;0.325</formula>
    </cfRule>
    <cfRule type="expression" dxfId="15" priority="2">
      <formula>$E$25&gt;0.325</formula>
    </cfRule>
    <cfRule type="expression" dxfId="14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39336-8991-4BF0-9E64-ECA9F85D049E}">
  <dimension ref="A1:H31"/>
  <sheetViews>
    <sheetView showGridLines="0" zoomScale="85" zoomScaleNormal="85" workbookViewId="0">
      <selection activeCell="F14" sqref="F14"/>
    </sheetView>
  </sheetViews>
  <sheetFormatPr baseColWidth="10" defaultColWidth="11.125" defaultRowHeight="14.25" x14ac:dyDescent="0.2"/>
  <cols>
    <col min="1" max="1" width="40.625" customWidth="1"/>
    <col min="2" max="2" width="41.5" customWidth="1"/>
    <col min="3" max="5" width="13" customWidth="1"/>
    <col min="6" max="6" width="40.125" customWidth="1"/>
  </cols>
  <sheetData>
    <row r="1" spans="1:8" ht="18" customHeight="1" x14ac:dyDescent="0.25">
      <c r="A1" s="21" t="s">
        <v>43</v>
      </c>
      <c r="B1" s="22"/>
      <c r="C1" s="22"/>
      <c r="D1" s="22"/>
      <c r="E1" s="22"/>
      <c r="F1" s="22"/>
    </row>
    <row r="2" spans="1:8" ht="18" customHeight="1" x14ac:dyDescent="0.25">
      <c r="A2" s="23" t="s">
        <v>44</v>
      </c>
      <c r="B2" s="22"/>
      <c r="C2" s="22"/>
      <c r="D2" s="22"/>
      <c r="E2" s="22"/>
      <c r="F2" s="22"/>
    </row>
    <row r="3" spans="1:8" ht="18" customHeight="1" x14ac:dyDescent="0.2">
      <c r="A3" s="46" t="s">
        <v>108</v>
      </c>
      <c r="B3" s="25"/>
      <c r="C3" s="25"/>
      <c r="D3" s="25"/>
      <c r="E3" s="25"/>
      <c r="F3" s="25"/>
    </row>
    <row r="4" spans="1:8" ht="18" customHeight="1" x14ac:dyDescent="0.2">
      <c r="A4" s="24" t="s">
        <v>107</v>
      </c>
      <c r="B4" s="26"/>
      <c r="C4" s="26"/>
      <c r="D4" s="26"/>
      <c r="E4" s="26"/>
      <c r="F4" s="26"/>
    </row>
    <row r="5" spans="1:8" ht="18" customHeight="1" x14ac:dyDescent="0.2">
      <c r="A5" s="24" t="s">
        <v>114</v>
      </c>
      <c r="B5" s="26"/>
      <c r="C5" s="26"/>
      <c r="D5" s="26"/>
      <c r="E5" s="26"/>
      <c r="F5" s="26"/>
    </row>
    <row r="6" spans="1:8" ht="18" customHeight="1" x14ac:dyDescent="0.2">
      <c r="A6" s="49" t="s">
        <v>113</v>
      </c>
      <c r="B6" s="49"/>
      <c r="C6" s="49"/>
      <c r="D6" s="49"/>
      <c r="E6" s="49"/>
      <c r="F6" s="49"/>
    </row>
    <row r="7" spans="1:8" ht="18" customHeight="1" x14ac:dyDescent="0.2">
      <c r="A7" s="29"/>
      <c r="B7" s="26"/>
      <c r="C7" s="26"/>
      <c r="D7" s="26"/>
      <c r="E7" s="26"/>
      <c r="F7" s="26"/>
    </row>
    <row r="8" spans="1:8" ht="18" customHeight="1" x14ac:dyDescent="0.2">
      <c r="A8" s="29"/>
      <c r="B8" s="26"/>
      <c r="C8" s="26"/>
      <c r="D8" s="26"/>
      <c r="E8" s="26"/>
      <c r="F8" s="26"/>
    </row>
    <row r="9" spans="1:8" ht="18" customHeight="1" x14ac:dyDescent="0.2">
      <c r="A9" s="30" t="s">
        <v>102</v>
      </c>
      <c r="B9" s="20" t="str">
        <f>IF('1_Stammdaten'!B15="Bitte auswählen!", "Stichtag bitte noch in Teil 1 auswählen!",'1_Stammdaten'!B15)</f>
        <v>Stichtag bitte noch in Teil 1 auswählen!</v>
      </c>
      <c r="C9" s="27"/>
      <c r="D9" s="27"/>
      <c r="E9" s="27"/>
      <c r="F9" s="27"/>
    </row>
    <row r="10" spans="1:8" ht="25.5" customHeight="1" x14ac:dyDescent="0.2">
      <c r="A10" s="52" t="s">
        <v>109</v>
      </c>
      <c r="B10" s="52"/>
      <c r="C10" s="52" t="s">
        <v>94</v>
      </c>
      <c r="D10" s="53" t="s">
        <v>82</v>
      </c>
      <c r="E10" s="53" t="s">
        <v>0</v>
      </c>
      <c r="F10" s="36"/>
    </row>
    <row r="11" spans="1:8" ht="25.5" customHeight="1" x14ac:dyDescent="0.2">
      <c r="A11" s="52"/>
      <c r="B11" s="52"/>
      <c r="C11" s="52"/>
      <c r="D11" s="54"/>
      <c r="E11" s="54"/>
      <c r="F11" s="37"/>
    </row>
    <row r="12" spans="1:8" ht="25.5" customHeight="1" x14ac:dyDescent="0.2">
      <c r="A12" s="52"/>
      <c r="B12" s="52"/>
      <c r="C12" s="52"/>
      <c r="D12" s="54"/>
      <c r="E12" s="54"/>
      <c r="F12" s="37" t="s">
        <v>101</v>
      </c>
    </row>
    <row r="13" spans="1:8" ht="51" customHeight="1" x14ac:dyDescent="0.2">
      <c r="A13" s="52"/>
      <c r="B13" s="52"/>
      <c r="C13" s="52"/>
      <c r="D13" s="55"/>
      <c r="E13" s="55"/>
      <c r="F13" s="44" t="s">
        <v>100</v>
      </c>
    </row>
    <row r="14" spans="1:8" ht="18" customHeight="1" x14ac:dyDescent="0.2">
      <c r="A14" s="56" t="s">
        <v>15</v>
      </c>
      <c r="B14" s="40" t="s">
        <v>83</v>
      </c>
      <c r="C14" s="28"/>
      <c r="D14" s="39"/>
      <c r="E14" s="39"/>
      <c r="F14" s="41"/>
      <c r="G14" t="str">
        <f>IF(D14&gt;C14,"FEHLER!","")</f>
        <v/>
      </c>
      <c r="H14" t="str">
        <f>IF(E14&gt;D14,"FEHLER!","")</f>
        <v/>
      </c>
    </row>
    <row r="15" spans="1:8" ht="18" customHeight="1" x14ac:dyDescent="0.2">
      <c r="A15" s="57"/>
      <c r="B15" s="40" t="s">
        <v>84</v>
      </c>
      <c r="C15" s="28"/>
      <c r="D15" s="39"/>
      <c r="E15" s="39"/>
      <c r="F15" s="41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2">
      <c r="A16" s="57"/>
      <c r="B16" s="40" t="s">
        <v>85</v>
      </c>
      <c r="C16" s="28"/>
      <c r="D16" s="39"/>
      <c r="E16" s="39"/>
      <c r="F16" s="41"/>
      <c r="G16" t="str">
        <f t="shared" si="0"/>
        <v/>
      </c>
      <c r="H16" t="str">
        <f t="shared" si="0"/>
        <v/>
      </c>
    </row>
    <row r="17" spans="1:8" ht="18" customHeight="1" x14ac:dyDescent="0.2">
      <c r="A17" s="57"/>
      <c r="B17" s="40" t="s">
        <v>86</v>
      </c>
      <c r="C17" s="28"/>
      <c r="D17" s="39"/>
      <c r="E17" s="39"/>
      <c r="F17" s="41"/>
      <c r="G17" t="str">
        <f t="shared" si="0"/>
        <v/>
      </c>
      <c r="H17" t="str">
        <f t="shared" si="0"/>
        <v/>
      </c>
    </row>
    <row r="18" spans="1:8" ht="18" customHeight="1" x14ac:dyDescent="0.2">
      <c r="A18" s="57"/>
      <c r="B18" s="40" t="s">
        <v>87</v>
      </c>
      <c r="C18" s="28"/>
      <c r="D18" s="39"/>
      <c r="E18" s="39"/>
      <c r="F18" s="41"/>
      <c r="G18" t="str">
        <f t="shared" si="0"/>
        <v/>
      </c>
      <c r="H18" t="str">
        <f t="shared" si="0"/>
        <v/>
      </c>
    </row>
    <row r="19" spans="1:8" ht="18" customHeight="1" x14ac:dyDescent="0.2">
      <c r="A19" s="57"/>
      <c r="B19" s="40" t="s">
        <v>88</v>
      </c>
      <c r="C19" s="28"/>
      <c r="D19" s="39"/>
      <c r="E19" s="39"/>
      <c r="F19" s="41"/>
      <c r="G19" t="str">
        <f t="shared" si="0"/>
        <v/>
      </c>
      <c r="H19" t="str">
        <f t="shared" si="0"/>
        <v/>
      </c>
    </row>
    <row r="20" spans="1:8" ht="18" customHeight="1" x14ac:dyDescent="0.2">
      <c r="A20" s="57"/>
      <c r="B20" s="40" t="s">
        <v>89</v>
      </c>
      <c r="C20" s="28"/>
      <c r="D20" s="39"/>
      <c r="E20" s="39"/>
      <c r="F20" s="41"/>
      <c r="G20" t="str">
        <f t="shared" si="0"/>
        <v/>
      </c>
      <c r="H20" t="str">
        <f t="shared" si="0"/>
        <v/>
      </c>
    </row>
    <row r="21" spans="1:8" ht="18" customHeight="1" x14ac:dyDescent="0.2">
      <c r="A21" s="57"/>
      <c r="B21" s="40" t="s">
        <v>90</v>
      </c>
      <c r="C21" s="28"/>
      <c r="D21" s="39"/>
      <c r="E21" s="39"/>
      <c r="F21" s="41"/>
      <c r="G21" t="str">
        <f t="shared" si="0"/>
        <v/>
      </c>
      <c r="H21" t="str">
        <f t="shared" si="0"/>
        <v/>
      </c>
    </row>
    <row r="22" spans="1:8" ht="18" customHeight="1" x14ac:dyDescent="0.2">
      <c r="A22" s="57"/>
      <c r="B22" s="40" t="s">
        <v>91</v>
      </c>
      <c r="C22" s="28"/>
      <c r="D22" s="39"/>
      <c r="E22" s="39"/>
      <c r="F22" s="41"/>
      <c r="G22" t="str">
        <f t="shared" si="0"/>
        <v/>
      </c>
      <c r="H22" t="str">
        <f t="shared" si="0"/>
        <v/>
      </c>
    </row>
    <row r="23" spans="1:8" ht="18" customHeight="1" x14ac:dyDescent="0.2">
      <c r="A23" s="58"/>
      <c r="B23" s="45" t="s">
        <v>92</v>
      </c>
      <c r="C23" s="28"/>
      <c r="D23" s="39"/>
      <c r="E23" s="39"/>
      <c r="F23" s="41"/>
      <c r="G23" t="str">
        <f t="shared" si="0"/>
        <v/>
      </c>
      <c r="H23" t="str">
        <f t="shared" si="0"/>
        <v/>
      </c>
    </row>
    <row r="24" spans="1:8" s="42" customFormat="1" ht="102" customHeight="1" x14ac:dyDescent="0.25">
      <c r="A24" s="59" t="s">
        <v>93</v>
      </c>
      <c r="B24" s="60"/>
      <c r="C24" s="64">
        <f>SUM(C14:C23)</f>
        <v>0</v>
      </c>
      <c r="D24" s="64">
        <f>IF(SUM(D14:D23)&gt;C24,"FEHLER! Anzahl saubere Fahrzeuge übersteigt Summe der Fahrzeuge ingesamt!",SUM(D14:D23))</f>
        <v>0</v>
      </c>
      <c r="E24" s="64">
        <f>IF(SUM(E14:E23)&gt;D24,"Fehler, Anzahl emissionsfreie Fahrzeuge übersteigt Anzahl sauberer Fahrzeuge!",SUM(E14:E23))</f>
        <v>0</v>
      </c>
      <c r="F24" s="50" t="e">
        <f>IF(OR(D25&lt;0.65,E25&lt;0.325,),"Vorgegebene Quoten werden unterschritten!","")</f>
        <v>#DIV/0!</v>
      </c>
    </row>
    <row r="25" spans="1:8" s="42" customFormat="1" ht="102" customHeight="1" x14ac:dyDescent="0.25">
      <c r="A25" s="61" t="s">
        <v>103</v>
      </c>
      <c r="B25" s="62"/>
      <c r="C25" s="65"/>
      <c r="D25" s="66" t="e">
        <f>D24/C24</f>
        <v>#DIV/0!</v>
      </c>
      <c r="E25" s="66" t="e">
        <f>E24/C24</f>
        <v>#DIV/0!</v>
      </c>
      <c r="F25" s="51"/>
    </row>
    <row r="26" spans="1:8" ht="15" x14ac:dyDescent="0.2">
      <c r="C26" s="31"/>
      <c r="D26" s="43"/>
      <c r="E26" s="31"/>
      <c r="F26" s="31"/>
    </row>
    <row r="28" spans="1:8" ht="29.1" customHeight="1" x14ac:dyDescent="0.2"/>
    <row r="31" spans="1:8" ht="30" customHeight="1" x14ac:dyDescent="0.2"/>
  </sheetData>
  <sheetProtection sheet="1" selectLockedCells="1"/>
  <mergeCells count="9">
    <mergeCell ref="A6:F6"/>
    <mergeCell ref="F24:F25"/>
    <mergeCell ref="A25:B25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13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12" priority="4">
      <formula>$D$25&lt;0.65</formula>
    </cfRule>
    <cfRule type="expression" dxfId="11" priority="5">
      <formula>$D$25&gt;0.65</formula>
    </cfRule>
    <cfRule type="expression" dxfId="10" priority="6">
      <formula>$D$25=0.65</formula>
    </cfRule>
  </conditionalFormatting>
  <conditionalFormatting sqref="E25">
    <cfRule type="expression" dxfId="9" priority="1">
      <formula>$E$25&lt;0.325</formula>
    </cfRule>
    <cfRule type="expression" dxfId="8" priority="2">
      <formula>$E$25&gt;0.325</formula>
    </cfRule>
    <cfRule type="expression" dxfId="7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3104-A8A3-412A-856D-3627863E0E82}">
  <dimension ref="A1:H35"/>
  <sheetViews>
    <sheetView showGridLines="0" tabSelected="1" zoomScale="85" zoomScaleNormal="85" workbookViewId="0">
      <selection activeCell="F16" sqref="F16"/>
    </sheetView>
  </sheetViews>
  <sheetFormatPr baseColWidth="10" defaultColWidth="11.125" defaultRowHeight="14.25" x14ac:dyDescent="0.2"/>
  <cols>
    <col min="1" max="1" width="40.625" customWidth="1"/>
    <col min="2" max="2" width="41.5" customWidth="1"/>
    <col min="3" max="5" width="13" customWidth="1"/>
    <col min="6" max="6" width="40.125" customWidth="1"/>
  </cols>
  <sheetData>
    <row r="1" spans="1:8" ht="18" customHeight="1" x14ac:dyDescent="0.25">
      <c r="A1" s="21" t="s">
        <v>43</v>
      </c>
      <c r="B1" s="22"/>
      <c r="C1" s="22"/>
      <c r="D1" s="22"/>
      <c r="E1" s="22"/>
      <c r="F1" s="22"/>
    </row>
    <row r="2" spans="1:8" ht="18" customHeight="1" x14ac:dyDescent="0.25">
      <c r="A2" s="23" t="s">
        <v>46</v>
      </c>
      <c r="B2" s="22"/>
      <c r="C2" s="22"/>
      <c r="D2" s="22"/>
      <c r="E2" s="22"/>
      <c r="F2" s="22"/>
    </row>
    <row r="3" spans="1:8" ht="18" customHeight="1" x14ac:dyDescent="0.2">
      <c r="A3" s="46" t="s">
        <v>119</v>
      </c>
      <c r="B3" s="25"/>
      <c r="C3" s="25"/>
      <c r="D3" s="25"/>
      <c r="E3" s="25"/>
      <c r="F3" s="25"/>
    </row>
    <row r="4" spans="1:8" ht="18" customHeight="1" x14ac:dyDescent="0.2">
      <c r="A4" s="24" t="s">
        <v>107</v>
      </c>
      <c r="B4" s="26"/>
      <c r="C4" s="26"/>
      <c r="D4" s="26"/>
      <c r="E4" s="26"/>
      <c r="F4" s="26"/>
    </row>
    <row r="5" spans="1:8" ht="18" customHeight="1" x14ac:dyDescent="0.2">
      <c r="A5" s="24" t="s">
        <v>104</v>
      </c>
      <c r="B5" s="26"/>
      <c r="C5" s="26"/>
      <c r="D5" s="26"/>
      <c r="E5" s="26"/>
      <c r="F5" s="26"/>
    </row>
    <row r="6" spans="1:8" ht="18" customHeight="1" x14ac:dyDescent="0.2">
      <c r="A6" s="24" t="s">
        <v>117</v>
      </c>
      <c r="B6" s="26"/>
      <c r="C6" s="26"/>
      <c r="D6" s="26"/>
      <c r="E6" s="26"/>
      <c r="F6" s="26"/>
    </row>
    <row r="7" spans="1:8" ht="18" customHeight="1" x14ac:dyDescent="0.2">
      <c r="A7" s="49" t="s">
        <v>118</v>
      </c>
      <c r="B7" s="49"/>
      <c r="C7" s="26"/>
      <c r="D7" s="26"/>
      <c r="E7" s="26"/>
      <c r="F7" s="26"/>
    </row>
    <row r="8" spans="1:8" ht="18" customHeight="1" x14ac:dyDescent="0.2">
      <c r="A8" s="29"/>
      <c r="B8" s="26"/>
      <c r="C8" s="26"/>
      <c r="D8" s="26"/>
      <c r="E8" s="26"/>
      <c r="F8" s="26"/>
    </row>
    <row r="9" spans="1:8" ht="33" customHeight="1" x14ac:dyDescent="0.2">
      <c r="A9" s="47" t="str">
        <f>IF('1_Stammdaten'!B15="Bitte auswählen!", "Stichtag bitte noch in Teil 1 auswählen!",'1_Stammdaten'!B15)</f>
        <v>Stichtag bitte noch in Teil 1 auswählen!</v>
      </c>
      <c r="B9" s="20" t="s">
        <v>112</v>
      </c>
      <c r="C9" s="27"/>
      <c r="D9" s="27"/>
      <c r="E9" s="27"/>
      <c r="F9" s="27"/>
    </row>
    <row r="10" spans="1:8" ht="25.5" customHeight="1" x14ac:dyDescent="0.2">
      <c r="A10" s="52" t="s">
        <v>110</v>
      </c>
      <c r="B10" s="52"/>
      <c r="C10" s="52" t="s">
        <v>94</v>
      </c>
      <c r="D10" s="53" t="s">
        <v>82</v>
      </c>
      <c r="E10" s="53" t="s">
        <v>0</v>
      </c>
      <c r="F10" s="36"/>
    </row>
    <row r="11" spans="1:8" ht="25.5" customHeight="1" x14ac:dyDescent="0.2">
      <c r="A11" s="52"/>
      <c r="B11" s="52"/>
      <c r="C11" s="52"/>
      <c r="D11" s="54"/>
      <c r="E11" s="54"/>
      <c r="F11" s="37"/>
    </row>
    <row r="12" spans="1:8" ht="25.5" customHeight="1" x14ac:dyDescent="0.2">
      <c r="A12" s="52"/>
      <c r="B12" s="52"/>
      <c r="C12" s="52"/>
      <c r="D12" s="54"/>
      <c r="E12" s="54"/>
      <c r="F12" s="37" t="s">
        <v>101</v>
      </c>
    </row>
    <row r="13" spans="1:8" ht="51" customHeight="1" x14ac:dyDescent="0.2">
      <c r="A13" s="52"/>
      <c r="B13" s="52"/>
      <c r="C13" s="52"/>
      <c r="D13" s="55"/>
      <c r="E13" s="55"/>
      <c r="F13" s="44" t="s">
        <v>105</v>
      </c>
    </row>
    <row r="14" spans="1:8" ht="18" customHeight="1" x14ac:dyDescent="0.2">
      <c r="A14" s="56" t="s">
        <v>15</v>
      </c>
      <c r="B14" s="40" t="s">
        <v>83</v>
      </c>
      <c r="C14" s="28"/>
      <c r="D14" s="39"/>
      <c r="E14" s="39"/>
      <c r="F14" s="41"/>
      <c r="G14" t="str">
        <f>IF(D14&gt;C14,"FEHLER!","")</f>
        <v/>
      </c>
      <c r="H14" t="str">
        <f>IF(E14&gt;D14,"FEHLER!","")</f>
        <v/>
      </c>
    </row>
    <row r="15" spans="1:8" ht="18" customHeight="1" x14ac:dyDescent="0.2">
      <c r="A15" s="57"/>
      <c r="B15" s="40" t="s">
        <v>84</v>
      </c>
      <c r="C15" s="28"/>
      <c r="D15" s="39"/>
      <c r="E15" s="39"/>
      <c r="F15" s="41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2">
      <c r="A16" s="57"/>
      <c r="B16" s="40" t="s">
        <v>85</v>
      </c>
      <c r="C16" s="28"/>
      <c r="D16" s="39"/>
      <c r="E16" s="39"/>
      <c r="F16" s="41"/>
      <c r="G16" t="str">
        <f t="shared" si="0"/>
        <v/>
      </c>
      <c r="H16" t="str">
        <f t="shared" si="0"/>
        <v/>
      </c>
    </row>
    <row r="17" spans="1:8" ht="18" customHeight="1" x14ac:dyDescent="0.2">
      <c r="A17" s="57"/>
      <c r="B17" s="40" t="s">
        <v>86</v>
      </c>
      <c r="C17" s="28"/>
      <c r="D17" s="39"/>
      <c r="E17" s="39"/>
      <c r="F17" s="41"/>
      <c r="G17" t="str">
        <f t="shared" si="0"/>
        <v/>
      </c>
      <c r="H17" t="str">
        <f t="shared" si="0"/>
        <v/>
      </c>
    </row>
    <row r="18" spans="1:8" ht="18" customHeight="1" x14ac:dyDescent="0.2">
      <c r="A18" s="57"/>
      <c r="B18" s="40" t="s">
        <v>87</v>
      </c>
      <c r="C18" s="28"/>
      <c r="D18" s="39"/>
      <c r="E18" s="39"/>
      <c r="F18" s="41"/>
      <c r="G18" t="str">
        <f t="shared" si="0"/>
        <v/>
      </c>
      <c r="H18" t="str">
        <f t="shared" si="0"/>
        <v/>
      </c>
    </row>
    <row r="19" spans="1:8" ht="18" customHeight="1" x14ac:dyDescent="0.2">
      <c r="A19" s="57"/>
      <c r="B19" s="40" t="s">
        <v>88</v>
      </c>
      <c r="C19" s="28"/>
      <c r="D19" s="39"/>
      <c r="E19" s="39"/>
      <c r="F19" s="41"/>
      <c r="G19" t="str">
        <f t="shared" si="0"/>
        <v/>
      </c>
      <c r="H19" t="str">
        <f t="shared" si="0"/>
        <v/>
      </c>
    </row>
    <row r="20" spans="1:8" ht="18" customHeight="1" x14ac:dyDescent="0.2">
      <c r="A20" s="57"/>
      <c r="B20" s="40" t="s">
        <v>89</v>
      </c>
      <c r="C20" s="28"/>
      <c r="D20" s="39"/>
      <c r="E20" s="39"/>
      <c r="F20" s="41"/>
      <c r="G20" t="str">
        <f t="shared" si="0"/>
        <v/>
      </c>
      <c r="H20" t="str">
        <f t="shared" si="0"/>
        <v/>
      </c>
    </row>
    <row r="21" spans="1:8" ht="18" customHeight="1" x14ac:dyDescent="0.2">
      <c r="A21" s="57"/>
      <c r="B21" s="40" t="s">
        <v>90</v>
      </c>
      <c r="C21" s="28"/>
      <c r="D21" s="39"/>
      <c r="E21" s="39"/>
      <c r="F21" s="41"/>
      <c r="G21" t="str">
        <f t="shared" si="0"/>
        <v/>
      </c>
      <c r="H21" t="str">
        <f t="shared" si="0"/>
        <v/>
      </c>
    </row>
    <row r="22" spans="1:8" ht="18" customHeight="1" x14ac:dyDescent="0.2">
      <c r="A22" s="57"/>
      <c r="B22" s="40" t="s">
        <v>91</v>
      </c>
      <c r="C22" s="28"/>
      <c r="D22" s="39"/>
      <c r="E22" s="39"/>
      <c r="F22" s="41"/>
      <c r="G22" t="str">
        <f t="shared" si="0"/>
        <v/>
      </c>
      <c r="H22" t="str">
        <f t="shared" si="0"/>
        <v/>
      </c>
    </row>
    <row r="23" spans="1:8" ht="18" customHeight="1" x14ac:dyDescent="0.2">
      <c r="A23" s="58"/>
      <c r="B23" s="45" t="s">
        <v>92</v>
      </c>
      <c r="C23" s="28"/>
      <c r="D23" s="39"/>
      <c r="E23" s="39"/>
      <c r="F23" s="41"/>
      <c r="G23" t="str">
        <f t="shared" si="0"/>
        <v/>
      </c>
      <c r="H23" t="str">
        <f t="shared" si="0"/>
        <v/>
      </c>
    </row>
    <row r="24" spans="1:8" s="42" customFormat="1" ht="102" customHeight="1" x14ac:dyDescent="0.25">
      <c r="A24" s="59" t="s">
        <v>93</v>
      </c>
      <c r="B24" s="60"/>
      <c r="C24" s="64">
        <f>SUM(C14:C23)</f>
        <v>0</v>
      </c>
      <c r="D24" s="64">
        <f>IF(SUM(D14:D23)&gt;C24,"FEHLER! Anzahl saubere Fahrzeuge übersteigt Summe der Fahrzeuge ingesamt!",SUM(D14:D23))</f>
        <v>0</v>
      </c>
      <c r="E24" s="64">
        <f>IF(SUM(E14:E23)&gt;D24,"Fehler, Anzahl emissionsfreie Fahrzeuge übersteigt Anzahl sauberer Fahrzeuge!",SUM(E14:E23))</f>
        <v>0</v>
      </c>
      <c r="F24" s="94" t="e">
        <f>IF(OR(D25&lt;0.65,E25&lt;0.325,),"Vorgegebene Quoten werden unterschritten!","")</f>
        <v>#DIV/0!</v>
      </c>
    </row>
    <row r="25" spans="1:8" s="42" customFormat="1" ht="102" customHeight="1" x14ac:dyDescent="0.25">
      <c r="A25" s="61" t="s">
        <v>103</v>
      </c>
      <c r="B25" s="62"/>
      <c r="C25" s="65"/>
      <c r="D25" s="66" t="e">
        <f>D24/C24</f>
        <v>#DIV/0!</v>
      </c>
      <c r="E25" s="66" t="e">
        <f>E24/C24</f>
        <v>#DIV/0!</v>
      </c>
      <c r="F25" s="98"/>
    </row>
    <row r="26" spans="1:8" ht="15" x14ac:dyDescent="0.2">
      <c r="C26" s="31"/>
      <c r="D26" s="43"/>
      <c r="E26" s="31"/>
      <c r="F26" s="31"/>
    </row>
    <row r="27" spans="1:8" ht="25.5" customHeight="1" x14ac:dyDescent="0.2">
      <c r="A27" s="63"/>
      <c r="B27" s="63"/>
      <c r="C27" s="63"/>
      <c r="D27" s="38"/>
      <c r="E27" s="38"/>
      <c r="F27" s="38"/>
    </row>
    <row r="28" spans="1:8" ht="25.5" customHeight="1" x14ac:dyDescent="0.2">
      <c r="A28" s="63"/>
      <c r="B28" s="63"/>
      <c r="C28" s="63"/>
      <c r="D28" s="38"/>
      <c r="E28" s="38"/>
      <c r="F28" s="38"/>
    </row>
    <row r="29" spans="1:8" x14ac:dyDescent="0.2">
      <c r="A29" s="63"/>
      <c r="B29" s="63"/>
      <c r="C29" s="63"/>
      <c r="D29" s="38"/>
      <c r="E29" s="38"/>
      <c r="F29" s="38"/>
    </row>
    <row r="32" spans="1:8" ht="29.1" customHeight="1" x14ac:dyDescent="0.2"/>
    <row r="35" ht="30" customHeight="1" x14ac:dyDescent="0.2"/>
  </sheetData>
  <sheetProtection sheet="1" selectLockedCells="1"/>
  <mergeCells count="10">
    <mergeCell ref="A7:B7"/>
    <mergeCell ref="F24:F25"/>
    <mergeCell ref="A25:B25"/>
    <mergeCell ref="A27:C29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6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5" priority="4">
      <formula>$D$25&lt;0.65</formula>
    </cfRule>
    <cfRule type="expression" dxfId="4" priority="5">
      <formula>$D$25&gt;0.65</formula>
    </cfRule>
    <cfRule type="expression" dxfId="3" priority="6">
      <formula>$D$25=0.65</formula>
    </cfRule>
  </conditionalFormatting>
  <conditionalFormatting sqref="E25">
    <cfRule type="expression" dxfId="2" priority="1">
      <formula>$E$25&lt;0.325</formula>
    </cfRule>
    <cfRule type="expression" dxfId="1" priority="2">
      <formula>$E$25&gt;0.325</formula>
    </cfRule>
    <cfRule type="expression" dxfId="0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C37"/>
  <sheetViews>
    <sheetView showGridLines="0" zoomScaleNormal="100" workbookViewId="0">
      <selection activeCell="A6" sqref="A6"/>
    </sheetView>
  </sheetViews>
  <sheetFormatPr baseColWidth="10" defaultColWidth="11.125" defaultRowHeight="14.25" x14ac:dyDescent="0.2"/>
  <cols>
    <col min="1" max="1" width="72.625" bestFit="1" customWidth="1"/>
    <col min="3" max="3" width="59" bestFit="1" customWidth="1"/>
  </cols>
  <sheetData>
    <row r="1" spans="1:3" s="6" customFormat="1" ht="15.75" x14ac:dyDescent="0.25">
      <c r="A1" s="4" t="s">
        <v>48</v>
      </c>
      <c r="B1" s="4"/>
      <c r="C1" s="4"/>
    </row>
    <row r="2" spans="1:3" x14ac:dyDescent="0.2">
      <c r="A2" s="2"/>
      <c r="B2" s="2"/>
      <c r="C2" s="2"/>
    </row>
    <row r="3" spans="1:3" x14ac:dyDescent="0.2">
      <c r="A3" s="14" t="s">
        <v>49</v>
      </c>
      <c r="B3" s="2"/>
      <c r="C3" s="2"/>
    </row>
    <row r="4" spans="1:3" x14ac:dyDescent="0.2">
      <c r="A4" s="2" t="s">
        <v>80</v>
      </c>
      <c r="B4" s="2"/>
      <c r="C4" s="2"/>
    </row>
    <row r="5" spans="1:3" x14ac:dyDescent="0.2">
      <c r="A5" s="2" t="s">
        <v>79</v>
      </c>
      <c r="B5" s="2"/>
      <c r="C5" s="2"/>
    </row>
    <row r="6" spans="1:3" x14ac:dyDescent="0.2">
      <c r="A6" s="106" t="s">
        <v>50</v>
      </c>
      <c r="B6" s="2"/>
      <c r="C6" s="2"/>
    </row>
    <row r="7" spans="1:3" x14ac:dyDescent="0.2">
      <c r="A7" s="2"/>
      <c r="B7" s="2"/>
      <c r="C7" s="2"/>
    </row>
    <row r="35" ht="14.25" customHeight="1" x14ac:dyDescent="0.2"/>
    <row r="37" ht="14.25" customHeight="1" x14ac:dyDescent="0.2"/>
  </sheetData>
  <sheetProtection sheet="1" selectLockedCells="1"/>
  <pageMargins left="0.7" right="0.7" top="0.78740157499999996" bottom="0.78740157499999996" header="0.3" footer="0.3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D42"/>
  <sheetViews>
    <sheetView showGridLines="0" zoomScale="70" zoomScaleNormal="70" workbookViewId="0">
      <selection activeCell="N31" sqref="N31"/>
    </sheetView>
  </sheetViews>
  <sheetFormatPr baseColWidth="10" defaultColWidth="11.125" defaultRowHeight="14.25" x14ac:dyDescent="0.2"/>
  <cols>
    <col min="1" max="1" width="57.625" style="69" customWidth="1"/>
    <col min="2" max="2" width="27" style="69" bestFit="1" customWidth="1"/>
    <col min="3" max="3" width="23" style="69" customWidth="1"/>
    <col min="4" max="4" width="19.625" style="69" customWidth="1"/>
    <col min="5" max="16384" width="11.125" style="69"/>
  </cols>
  <sheetData>
    <row r="1" spans="1:4" s="108" customFormat="1" ht="15.75" x14ac:dyDescent="0.25">
      <c r="A1" s="107" t="s">
        <v>65</v>
      </c>
      <c r="B1" s="107"/>
      <c r="C1" s="107"/>
      <c r="D1" s="107"/>
    </row>
    <row r="3" spans="1:4" x14ac:dyDescent="0.2">
      <c r="A3" s="109" t="s">
        <v>24</v>
      </c>
      <c r="B3" s="110">
        <f>'1_Stammdaten'!B5</f>
        <v>0</v>
      </c>
    </row>
    <row r="4" spans="1:4" x14ac:dyDescent="0.2">
      <c r="A4" s="111" t="s">
        <v>25</v>
      </c>
      <c r="B4" s="112">
        <f>'1_Stammdaten'!B6</f>
        <v>0</v>
      </c>
    </row>
    <row r="5" spans="1:4" x14ac:dyDescent="0.2">
      <c r="A5" s="113" t="s">
        <v>26</v>
      </c>
      <c r="B5" s="114">
        <f>'1_Stammdaten'!B7</f>
        <v>0</v>
      </c>
    </row>
    <row r="6" spans="1:4" x14ac:dyDescent="0.2">
      <c r="B6" s="115"/>
    </row>
    <row r="7" spans="1:4" x14ac:dyDescent="0.2">
      <c r="A7" s="109" t="s">
        <v>27</v>
      </c>
      <c r="B7" s="110">
        <f>'1_Stammdaten'!B10</f>
        <v>0</v>
      </c>
    </row>
    <row r="8" spans="1:4" x14ac:dyDescent="0.2">
      <c r="A8" s="111" t="s">
        <v>28</v>
      </c>
      <c r="B8" s="112">
        <f>'1_Stammdaten'!B11</f>
        <v>0</v>
      </c>
    </row>
    <row r="9" spans="1:4" x14ac:dyDescent="0.2">
      <c r="A9" s="113" t="s">
        <v>29</v>
      </c>
      <c r="B9" s="114">
        <f>'1_Stammdaten'!B12</f>
        <v>0</v>
      </c>
    </row>
    <row r="10" spans="1:4" x14ac:dyDescent="0.2">
      <c r="B10" s="115"/>
    </row>
    <row r="11" spans="1:4" x14ac:dyDescent="0.2">
      <c r="A11" s="116" t="s">
        <v>53</v>
      </c>
      <c r="B11" s="117" t="str">
        <f>'1_Stammdaten'!B15</f>
        <v>Bitte auswählen!</v>
      </c>
    </row>
    <row r="12" spans="1:4" ht="15.75" x14ac:dyDescent="0.25">
      <c r="B12" s="108"/>
    </row>
    <row r="13" spans="1:4" ht="15" x14ac:dyDescent="0.25">
      <c r="A13" s="118" t="s">
        <v>70</v>
      </c>
      <c r="B13" s="119"/>
      <c r="C13" s="119"/>
      <c r="D13" s="119"/>
    </row>
    <row r="14" spans="1:4" ht="15" x14ac:dyDescent="0.25">
      <c r="A14" s="120"/>
      <c r="B14" s="121"/>
      <c r="C14" s="122" t="s">
        <v>1</v>
      </c>
      <c r="D14" s="122" t="s">
        <v>66</v>
      </c>
    </row>
    <row r="15" spans="1:4" ht="21.75" customHeight="1" x14ac:dyDescent="0.2">
      <c r="A15" s="123" t="s">
        <v>67</v>
      </c>
      <c r="B15" s="124" t="s">
        <v>13</v>
      </c>
      <c r="C15" s="125">
        <f>'2_Verkehrsdienstleistungen IST'!C24</f>
        <v>0</v>
      </c>
      <c r="D15" s="32"/>
    </row>
    <row r="16" spans="1:4" ht="25.5" x14ac:dyDescent="0.2">
      <c r="A16" s="123"/>
      <c r="B16" s="126" t="s">
        <v>14</v>
      </c>
      <c r="C16" s="127">
        <f>'2_Verkehrsdienstleistungen IST'!D24</f>
        <v>0</v>
      </c>
      <c r="D16" s="33" t="str">
        <f>IFERROR(C16/C15,"")</f>
        <v/>
      </c>
    </row>
    <row r="17" spans="1:4" ht="25.5" x14ac:dyDescent="0.2">
      <c r="A17" s="128"/>
      <c r="B17" s="129" t="s">
        <v>0</v>
      </c>
      <c r="C17" s="130">
        <f>'2_Verkehrsdienstleistungen IST'!E24</f>
        <v>0</v>
      </c>
      <c r="D17" s="33" t="e">
        <f>C17/C15</f>
        <v>#DIV/0!</v>
      </c>
    </row>
    <row r="18" spans="1:4" x14ac:dyDescent="0.2">
      <c r="A18" s="131" t="s">
        <v>68</v>
      </c>
      <c r="B18" s="132" t="s">
        <v>13</v>
      </c>
      <c r="C18" s="125">
        <f>'4_Kauf,Anmietung,Leasing IST'!C24</f>
        <v>0</v>
      </c>
      <c r="D18" s="32"/>
    </row>
    <row r="19" spans="1:4" ht="25.5" x14ac:dyDescent="0.2">
      <c r="A19" s="131"/>
      <c r="B19" s="133" t="s">
        <v>14</v>
      </c>
      <c r="C19" s="127">
        <f>'4_Kauf,Anmietung,Leasing IST'!D24</f>
        <v>0</v>
      </c>
      <c r="D19" s="33" t="str">
        <f>IFERROR(C19/C18,"")</f>
        <v/>
      </c>
    </row>
    <row r="20" spans="1:4" ht="25.5" x14ac:dyDescent="0.2">
      <c r="A20" s="134"/>
      <c r="B20" s="135" t="s">
        <v>0</v>
      </c>
      <c r="C20" s="130">
        <f>'4_Kauf,Anmietung,Leasing IST'!E24</f>
        <v>0</v>
      </c>
      <c r="D20" s="33" t="e">
        <f>C20/C18</f>
        <v>#DIV/0!</v>
      </c>
    </row>
    <row r="21" spans="1:4" ht="14.1" customHeight="1" x14ac:dyDescent="0.2">
      <c r="A21" s="136" t="s">
        <v>69</v>
      </c>
      <c r="B21" s="137" t="s">
        <v>13</v>
      </c>
      <c r="C21" s="125">
        <f>C15+C18</f>
        <v>0</v>
      </c>
      <c r="D21" s="32"/>
    </row>
    <row r="22" spans="1:4" ht="25.5" x14ac:dyDescent="0.2">
      <c r="A22" s="138"/>
      <c r="B22" s="133" t="s">
        <v>14</v>
      </c>
      <c r="C22" s="127">
        <f>C16+C19</f>
        <v>0</v>
      </c>
      <c r="D22" s="33" t="str">
        <f>IFERROR(C22/C21,"")</f>
        <v/>
      </c>
    </row>
    <row r="23" spans="1:4" ht="25.5" x14ac:dyDescent="0.2">
      <c r="A23" s="139"/>
      <c r="B23" s="140" t="s">
        <v>0</v>
      </c>
      <c r="C23" s="130">
        <f>C17+C20</f>
        <v>0</v>
      </c>
      <c r="D23" s="34" t="e">
        <f>C23/C21</f>
        <v>#DIV/0!</v>
      </c>
    </row>
    <row r="24" spans="1:4" x14ac:dyDescent="0.2">
      <c r="A24" s="119"/>
      <c r="B24" s="119"/>
      <c r="C24" s="119"/>
      <c r="D24" s="119"/>
    </row>
    <row r="25" spans="1:4" ht="15" x14ac:dyDescent="0.25">
      <c r="A25" s="118" t="s">
        <v>71</v>
      </c>
      <c r="B25" s="119"/>
      <c r="C25" s="119"/>
      <c r="D25" s="119"/>
    </row>
    <row r="26" spans="1:4" ht="15" x14ac:dyDescent="0.25">
      <c r="A26" s="120"/>
      <c r="B26" s="141"/>
      <c r="C26" s="122" t="s">
        <v>1</v>
      </c>
      <c r="D26" s="122" t="s">
        <v>66</v>
      </c>
    </row>
    <row r="27" spans="1:4" x14ac:dyDescent="0.2">
      <c r="A27" s="123" t="s">
        <v>72</v>
      </c>
      <c r="B27" s="124" t="s">
        <v>13</v>
      </c>
      <c r="C27" s="125">
        <f>'3_Verkehrsdienstleistungen PLAN'!C24</f>
        <v>0</v>
      </c>
      <c r="D27" s="32"/>
    </row>
    <row r="28" spans="1:4" ht="25.5" x14ac:dyDescent="0.2">
      <c r="A28" s="123"/>
      <c r="B28" s="126" t="s">
        <v>14</v>
      </c>
      <c r="C28" s="127">
        <f>'3_Verkehrsdienstleistungen PLAN'!D24</f>
        <v>0</v>
      </c>
      <c r="D28" s="33" t="str">
        <f>IFERROR(C28/C27,"")</f>
        <v/>
      </c>
    </row>
    <row r="29" spans="1:4" ht="25.5" x14ac:dyDescent="0.2">
      <c r="A29" s="128"/>
      <c r="B29" s="129" t="s">
        <v>0</v>
      </c>
      <c r="C29" s="130">
        <f>'3_Verkehrsdienstleistungen PLAN'!E24</f>
        <v>0</v>
      </c>
      <c r="D29" s="33" t="e">
        <f>C29/C27</f>
        <v>#DIV/0!</v>
      </c>
    </row>
    <row r="30" spans="1:4" x14ac:dyDescent="0.2">
      <c r="A30" s="131" t="s">
        <v>73</v>
      </c>
      <c r="B30" s="132" t="s">
        <v>13</v>
      </c>
      <c r="C30" s="125">
        <f>'5_Kauf,Anmietung,Leasing PLAN'!C24</f>
        <v>0</v>
      </c>
      <c r="D30" s="109"/>
    </row>
    <row r="31" spans="1:4" ht="25.5" x14ac:dyDescent="0.2">
      <c r="A31" s="131"/>
      <c r="B31" s="133" t="s">
        <v>14</v>
      </c>
      <c r="C31" s="127">
        <f>'5_Kauf,Anmietung,Leasing PLAN'!D24</f>
        <v>0</v>
      </c>
      <c r="D31" s="33" t="str">
        <f>IFERROR(C31/C30,"")</f>
        <v/>
      </c>
    </row>
    <row r="32" spans="1:4" ht="25.5" x14ac:dyDescent="0.2">
      <c r="A32" s="134"/>
      <c r="B32" s="135" t="s">
        <v>0</v>
      </c>
      <c r="C32" s="130">
        <f>'5_Kauf,Anmietung,Leasing PLAN'!E24</f>
        <v>0</v>
      </c>
      <c r="D32" s="33" t="e">
        <f>C32/C30</f>
        <v>#DIV/0!</v>
      </c>
    </row>
    <row r="33" spans="1:4" ht="14.1" customHeight="1" x14ac:dyDescent="0.2">
      <c r="A33" s="136" t="s">
        <v>74</v>
      </c>
      <c r="B33" s="137" t="s">
        <v>13</v>
      </c>
      <c r="C33" s="125">
        <f>C27+C30</f>
        <v>0</v>
      </c>
      <c r="D33" s="32"/>
    </row>
    <row r="34" spans="1:4" ht="25.5" x14ac:dyDescent="0.2">
      <c r="A34" s="138"/>
      <c r="B34" s="133" t="s">
        <v>14</v>
      </c>
      <c r="C34" s="127">
        <f>C28+C31</f>
        <v>0</v>
      </c>
      <c r="D34" s="33" t="str">
        <f>IFERROR(C34/C33,"")</f>
        <v/>
      </c>
    </row>
    <row r="35" spans="1:4" ht="25.5" x14ac:dyDescent="0.2">
      <c r="A35" s="139"/>
      <c r="B35" s="140" t="s">
        <v>0</v>
      </c>
      <c r="C35" s="130">
        <f>C29+C32</f>
        <v>0</v>
      </c>
      <c r="D35" s="34" t="e">
        <f>C35/C33</f>
        <v>#DIV/0!</v>
      </c>
    </row>
    <row r="40" spans="1:4" ht="14.25" customHeight="1" x14ac:dyDescent="0.2"/>
    <row r="42" spans="1:4" ht="14.25" customHeight="1" x14ac:dyDescent="0.2"/>
  </sheetData>
  <sheetProtection sheet="1" selectLockedCells="1"/>
  <mergeCells count="9">
    <mergeCell ref="A33:A35"/>
    <mergeCell ref="A1:D1"/>
    <mergeCell ref="A30:A32"/>
    <mergeCell ref="A18:A20"/>
    <mergeCell ref="A27:A29"/>
    <mergeCell ref="A15:A17"/>
    <mergeCell ref="A14:B14"/>
    <mergeCell ref="A26:B26"/>
    <mergeCell ref="A21:A23"/>
  </mergeCells>
  <pageMargins left="0.7" right="0.7" top="0.78740157499999996" bottom="0.78740157499999996" header="0.3" footer="0.3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/>
  <dimension ref="A3:C16"/>
  <sheetViews>
    <sheetView workbookViewId="0">
      <selection activeCell="C5" sqref="C5"/>
    </sheetView>
  </sheetViews>
  <sheetFormatPr baseColWidth="10" defaultRowHeight="14.25" x14ac:dyDescent="0.2"/>
  <sheetData>
    <row r="3" spans="1:3" x14ac:dyDescent="0.2">
      <c r="A3" t="s">
        <v>53</v>
      </c>
      <c r="C3" t="s">
        <v>4</v>
      </c>
    </row>
    <row r="4" spans="1:3" x14ac:dyDescent="0.2">
      <c r="A4" s="3" t="s">
        <v>40</v>
      </c>
      <c r="C4" t="s">
        <v>47</v>
      </c>
    </row>
    <row r="5" spans="1:3" x14ac:dyDescent="0.2">
      <c r="A5" s="1">
        <v>46203</v>
      </c>
      <c r="C5" s="1" t="s">
        <v>2</v>
      </c>
    </row>
    <row r="6" spans="1:3" x14ac:dyDescent="0.2">
      <c r="A6" s="1">
        <v>46387</v>
      </c>
      <c r="C6" t="s">
        <v>30</v>
      </c>
    </row>
    <row r="7" spans="1:3" x14ac:dyDescent="0.2">
      <c r="A7" s="1">
        <v>46568</v>
      </c>
      <c r="C7" s="1" t="s">
        <v>31</v>
      </c>
    </row>
    <row r="8" spans="1:3" x14ac:dyDescent="0.2">
      <c r="A8" s="1">
        <v>46752</v>
      </c>
      <c r="C8" t="s">
        <v>32</v>
      </c>
    </row>
    <row r="9" spans="1:3" x14ac:dyDescent="0.2">
      <c r="A9" s="1">
        <v>46934</v>
      </c>
      <c r="C9" s="1" t="s">
        <v>33</v>
      </c>
    </row>
    <row r="10" spans="1:3" x14ac:dyDescent="0.2">
      <c r="A10" s="1">
        <v>47118</v>
      </c>
      <c r="C10" t="s">
        <v>34</v>
      </c>
    </row>
    <row r="11" spans="1:3" x14ac:dyDescent="0.2">
      <c r="A11" s="1">
        <v>47299</v>
      </c>
      <c r="C11" s="1" t="s">
        <v>35</v>
      </c>
    </row>
    <row r="12" spans="1:3" x14ac:dyDescent="0.2">
      <c r="A12" s="1">
        <v>47483</v>
      </c>
      <c r="C12" t="s">
        <v>36</v>
      </c>
    </row>
    <row r="13" spans="1:3" x14ac:dyDescent="0.2">
      <c r="A13" s="1">
        <v>47664</v>
      </c>
      <c r="C13" s="1" t="s">
        <v>37</v>
      </c>
    </row>
    <row r="14" spans="1:3" x14ac:dyDescent="0.2">
      <c r="A14" s="1">
        <v>47848</v>
      </c>
      <c r="C14" t="s">
        <v>38</v>
      </c>
    </row>
    <row r="15" spans="1:3" x14ac:dyDescent="0.2">
      <c r="C15" s="1" t="s">
        <v>39</v>
      </c>
    </row>
    <row r="16" spans="1:3" x14ac:dyDescent="0.2">
      <c r="A16" s="1"/>
    </row>
  </sheetData>
  <customSheetViews>
    <customSheetView guid="{BFA9ECEE-9529-4D95-B939-3DA35CE85E3C}">
      <selection activeCell="D14" sqref="D14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Hinweise</vt:lpstr>
      <vt:lpstr>1_Stammdaten</vt:lpstr>
      <vt:lpstr>2_Verkehrsdienstleistungen IST</vt:lpstr>
      <vt:lpstr>3_Verkehrsdienstleistungen PLAN</vt:lpstr>
      <vt:lpstr>4_Kauf,Anmietung,Leasing IST</vt:lpstr>
      <vt:lpstr>5_Kauf,Anmietung,Leasing PLAN</vt:lpstr>
      <vt:lpstr>Abschlusseite</vt:lpstr>
      <vt:lpstr>Zusammenfassung</vt:lpstr>
      <vt:lpstr>Drop Down Auswahlfelder</vt:lpstr>
      <vt:lpstr>'1_Stammdaten'!Druckbereich</vt:lpstr>
      <vt:lpstr>'2_Verkehrsdienstleistungen IST'!Druckbereich</vt:lpstr>
      <vt:lpstr>'3_Verkehrsdienstleistungen PLAN'!Druckbereich</vt:lpstr>
      <vt:lpstr>'4_Kauf,Anmietung,Leasing IST'!Druckbereich</vt:lpstr>
      <vt:lpstr>'5_Kauf,Anmietung,Leasing PLAN'!Druckbereich</vt:lpstr>
      <vt:lpstr>Abschlusseite!Druckbereich</vt:lpstr>
      <vt:lpstr>Hinweise!Druckbereich</vt:lpstr>
      <vt:lpstr>Zusammenfassung!Druckbereich</vt:lpstr>
    </vt:vector>
  </TitlesOfParts>
  <Company>Oberste BaubehÃ¶rde STMI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Zielbauer, Stefan (StMB)</dc:creator>
  <cp:lastModifiedBy>Otto, Jan Hendrik</cp:lastModifiedBy>
  <cp:lastPrinted>2023-11-24T08:54:51Z</cp:lastPrinted>
  <dcterms:created xsi:type="dcterms:W3CDTF">2018-02-14T10:56:37Z</dcterms:created>
  <dcterms:modified xsi:type="dcterms:W3CDTF">2026-04-10T09:55:44Z</dcterms:modified>
</cp:coreProperties>
</file>